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autoCompressPictures="0" defaultThemeVersion="124226"/>
  <mc:AlternateContent xmlns:mc="http://schemas.openxmlformats.org/markup-compatibility/2006">
    <mc:Choice Requires="x15">
      <x15ac:absPath xmlns:x15ac="http://schemas.microsoft.com/office/spreadsheetml/2010/11/ac" url="S:\JNPAD\PAN\SAM\IZM\1.1.1.1. 4.kārta\Atlases nolikums\Ārējai skaņošanai\"/>
    </mc:Choice>
  </mc:AlternateContent>
  <xr:revisionPtr revIDLastSave="0" documentId="13_ncr:1_{A2B2A070-7964-450E-8202-1519379A557F}" xr6:coauthVersionLast="36" xr6:coauthVersionMax="36" xr10:uidLastSave="{00000000-0000-0000-0000-000000000000}"/>
  <bookViews>
    <workbookView xWindow="0" yWindow="0" windowWidth="28800" windowHeight="11835" tabRatio="802" firstSheet="1" activeTab="1" xr2:uid="{00000000-000D-0000-FFFF-FFFF00000000}"/>
  </bookViews>
  <sheets>
    <sheet name="Support sheet" sheetId="11" state="hidden" r:id="rId1"/>
    <sheet name="10.PIELIKUMS" sheetId="45" r:id="rId2"/>
  </sheets>
  <definedNames>
    <definedName name="Amats_saskaņā_ar_noslēgto_darba_līgumu_pamatdarbā" localSheetId="1">#REF!</definedName>
    <definedName name="Amats_saskaņā_ar_noslēgto_darba_līgumu_pamatdarbā">#REF!</definedName>
    <definedName name="JĀ" localSheetId="1">#REF!</definedName>
    <definedName name="JĀ">#REF!</definedName>
    <definedName name="Nē" localSheetId="1">#REF!</definedName>
    <definedName name="Nē">#REF!</definedName>
    <definedName name="shēma" localSheetId="1">#REF!</definedName>
    <definedName name="shēma">#REF!</definedName>
  </definedNames>
  <calcPr calcId="191029"/>
  <customWorkbookViews>
    <customWorkbookView name="Dāvids Zalāns - Personal View" guid="{5910BD2F-0AFC-4AFA-A976-CD3C07369F7E}" mergeInterval="0" personalView="1" maximized="1" xWindow="-8" yWindow="-8" windowWidth="1296" windowHeight="1000" activeSheetId="3"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64" i="45" l="1"/>
  <c r="E83" i="45" l="1"/>
  <c r="F78" i="45"/>
  <c r="G78" i="45" s="1"/>
  <c r="F80" i="45"/>
  <c r="G80" i="45" s="1"/>
  <c r="F81" i="45"/>
  <c r="E89" i="45"/>
  <c r="F84" i="45"/>
  <c r="G84" i="45" s="1"/>
  <c r="F86" i="45"/>
  <c r="G86" i="45" s="1"/>
  <c r="F87" i="45"/>
  <c r="G87" i="45" s="1"/>
  <c r="G88" i="45"/>
  <c r="G85" i="45"/>
  <c r="G82" i="45"/>
  <c r="G79" i="45"/>
  <c r="E58" i="45"/>
  <c r="E65" i="45" s="1"/>
  <c r="F64" i="45"/>
  <c r="E11" i="45"/>
  <c r="F11" i="45" s="1"/>
  <c r="E17" i="45"/>
  <c r="F17" i="45" s="1"/>
  <c r="C4" i="11"/>
  <c r="C5" i="11"/>
  <c r="C6" i="11"/>
  <c r="C7" i="11"/>
  <c r="C8" i="11"/>
  <c r="C9" i="11"/>
  <c r="C10" i="11"/>
  <c r="C11" i="11"/>
  <c r="C12" i="11"/>
  <c r="C13" i="11"/>
  <c r="C14" i="11"/>
  <c r="C15" i="11"/>
  <c r="C16" i="11"/>
  <c r="C17" i="11"/>
  <c r="C18" i="11"/>
  <c r="C19" i="11"/>
  <c r="C20" i="11"/>
  <c r="C21" i="11"/>
  <c r="C22" i="11"/>
  <c r="C3" i="11"/>
  <c r="F83" i="45" l="1"/>
  <c r="F58" i="45"/>
  <c r="E18" i="45"/>
  <c r="F18" i="45" s="1"/>
  <c r="G83" i="45"/>
  <c r="E90" i="45"/>
  <c r="F89" i="45"/>
  <c r="G81" i="45"/>
  <c r="F65" i="45" l="1"/>
  <c r="F90" i="45"/>
  <c r="G90"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svirksta</author>
    <author>*</author>
    <author>Antra Dzērve</author>
    <author>Inta Švirksta</author>
  </authors>
  <commentList>
    <comment ref="F53" authorId="0" shapeId="0" xr:uid="{00000000-0006-0000-0300-000001000000}">
      <text>
        <r>
          <rPr>
            <b/>
            <sz val="9"/>
            <color indexed="81"/>
            <rFont val="Tahoma"/>
            <family val="2"/>
            <charset val="186"/>
          </rPr>
          <t>atbilstoši noteikumu 45.2.apakšpunkta nosacījumiem</t>
        </r>
      </text>
    </comment>
    <comment ref="F55" authorId="0" shapeId="0" xr:uid="{00000000-0006-0000-0300-000002000000}">
      <text>
        <r>
          <rPr>
            <b/>
            <sz val="9"/>
            <color indexed="81"/>
            <rFont val="Tahoma"/>
            <family val="2"/>
            <charset val="186"/>
          </rPr>
          <t xml:space="preserve">atbilstoši noteikumu 45.3.apakšpunkta un 46.punkta nosacījumiem
</t>
        </r>
      </text>
    </comment>
    <comment ref="F56" authorId="1" shapeId="0" xr:uid="{00000000-0006-0000-0300-000003000000}">
      <text>
        <r>
          <rPr>
            <b/>
            <sz val="9"/>
            <color indexed="81"/>
            <rFont val="Tahoma"/>
            <family val="2"/>
            <charset val="186"/>
          </rPr>
          <t xml:space="preserve">
atbilstoši noteikumu 45.4.apakšpunkta un 46.punkta nosacījumiem</t>
        </r>
      </text>
    </comment>
    <comment ref="D57" authorId="2" shapeId="0" xr:uid="{00000000-0006-0000-0300-000004000000}">
      <text>
        <r>
          <rPr>
            <b/>
            <sz val="9"/>
            <color indexed="81"/>
            <rFont val="Tahoma"/>
            <family val="2"/>
            <charset val="186"/>
          </rPr>
          <t>Antra Dzērve:</t>
        </r>
        <r>
          <rPr>
            <sz val="9"/>
            <color indexed="81"/>
            <rFont val="Tahoma"/>
            <family val="2"/>
            <charset val="186"/>
          </rPr>
          <t xml:space="preserve">
Antra Dzērve:
Atbilstoši MK noteikumu 48.1. apakšpunktam - tehnoloģiju tiesību aizsardzība attiecināma uz mikro, mazo un vidējo komersantu. Lielajiem komersantiem tehnoloģiju tiesību aizsardzības intensitāte ir 0%. </t>
        </r>
      </text>
    </comment>
    <comment ref="F59" authorId="0" shapeId="0" xr:uid="{00000000-0006-0000-0300-000005000000}">
      <text>
        <r>
          <rPr>
            <b/>
            <sz val="9"/>
            <color indexed="81"/>
            <rFont val="Tahoma"/>
            <family val="2"/>
            <charset val="186"/>
          </rPr>
          <t xml:space="preserve">atbilstoši noteikumu 45.2.apakšpunkta nosacījumiem
</t>
        </r>
      </text>
    </comment>
    <comment ref="F61" authorId="0" shapeId="0" xr:uid="{00000000-0006-0000-0300-000006000000}">
      <text>
        <r>
          <rPr>
            <b/>
            <sz val="9"/>
            <color indexed="81"/>
            <rFont val="Tahoma"/>
            <family val="2"/>
            <charset val="186"/>
          </rPr>
          <t xml:space="preserve">atbilstoši noteikumu 45.3.apakšpunkta un 46.punkta nosacījumiem
</t>
        </r>
      </text>
    </comment>
    <comment ref="G76" authorId="3" shapeId="0" xr:uid="{00000000-0006-0000-0300-000007000000}">
      <text>
        <r>
          <rPr>
            <sz val="9"/>
            <color indexed="81"/>
            <rFont val="Tahoma"/>
            <family val="2"/>
          </rPr>
          <t xml:space="preserve">
pārbaude: publiskā finansējuma intensitātes atbilstība Komisijas regulas Nr. 651/2014 6. punkta "bi" apakšpunkta otrā ievilkuma nosacījumiem</t>
        </r>
      </text>
    </comment>
    <comment ref="F78" authorId="0" shapeId="0" xr:uid="{00000000-0006-0000-0300-000008000000}">
      <text>
        <r>
          <rPr>
            <b/>
            <sz val="9"/>
            <color indexed="81"/>
            <rFont val="Tahoma"/>
            <family val="2"/>
            <charset val="186"/>
          </rPr>
          <t xml:space="preserve">atbilstoši noteikumu 45.2. apakšpunkta nosacījumiem
</t>
        </r>
      </text>
    </comment>
    <comment ref="F80" authorId="0" shapeId="0" xr:uid="{00000000-0006-0000-0300-000009000000}">
      <text>
        <r>
          <rPr>
            <b/>
            <sz val="9"/>
            <color indexed="81"/>
            <rFont val="Tahoma"/>
            <family val="2"/>
            <charset val="186"/>
          </rPr>
          <t xml:space="preserve">atbilstoši noteikumu 45.3. apakšpunkta un 46.punkta nosacījumiem
</t>
        </r>
      </text>
    </comment>
    <comment ref="D82" authorId="2" shapeId="0" xr:uid="{00000000-0006-0000-0300-00000A000000}">
      <text>
        <r>
          <rPr>
            <b/>
            <sz val="9"/>
            <color indexed="81"/>
            <rFont val="Tahoma"/>
            <family val="2"/>
            <charset val="186"/>
          </rPr>
          <t>Antra Dzērve:</t>
        </r>
        <r>
          <rPr>
            <sz val="9"/>
            <color indexed="81"/>
            <rFont val="Tahoma"/>
            <family val="2"/>
            <charset val="186"/>
          </rPr>
          <t xml:space="preserve">
Antra Dzērve:
Atbilstoši MK noteikumu 48.1. apakšpunktam - tehnoloģiju tiesību aizsardzība attiecināma uz mikro, mazo un vidējo komersantu. Lielajiem komersantiem tehnoloģiju tiesību aizsardzības intensitāte ir 0%. </t>
        </r>
      </text>
    </comment>
    <comment ref="F84" authorId="0" shapeId="0" xr:uid="{00000000-0006-0000-0300-00000B000000}">
      <text>
        <r>
          <rPr>
            <b/>
            <sz val="9"/>
            <color indexed="81"/>
            <rFont val="Tahoma"/>
            <family val="2"/>
            <charset val="186"/>
          </rPr>
          <t xml:space="preserve">atbilstoši noteikumu 45.2. apakšpunkta nosacījumiem
</t>
        </r>
      </text>
    </comment>
    <comment ref="F86" authorId="0" shapeId="0" xr:uid="{00000000-0006-0000-0300-00000C000000}">
      <text>
        <r>
          <rPr>
            <b/>
            <sz val="9"/>
            <color indexed="81"/>
            <rFont val="Tahoma"/>
            <family val="2"/>
            <charset val="186"/>
          </rPr>
          <t xml:space="preserve">atbilstoši noteikumu 45.3.apakšpunkta un 46.punkta nosacījumiem
</t>
        </r>
      </text>
    </comment>
    <comment ref="F93" authorId="3" shapeId="0" xr:uid="{00000000-0006-0000-0300-00000D000000}">
      <text>
        <r>
          <rPr>
            <sz val="9"/>
            <color indexed="81"/>
            <rFont val="Tahoma"/>
            <family val="2"/>
          </rPr>
          <t xml:space="preserve">
projekts paredz efektīvu sadarbību starp uzņēmumu un vienu vai vairākām pētniecības un zināšanu izplatīšanas organizācijām, kuras sedz vismaz 10 % no attiecināmajām izmaksām un ir tiesīgas publicēt savu pētījumu rezultātus;</t>
        </r>
      </text>
    </comment>
  </commentList>
</comments>
</file>

<file path=xl/sharedStrings.xml><?xml version="1.0" encoding="utf-8"?>
<sst xmlns="http://schemas.openxmlformats.org/spreadsheetml/2006/main" count="208" uniqueCount="113">
  <si>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</si>
  <si>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</si>
  <si>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</si>
  <si>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</si>
  <si>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</si>
  <si>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</si>
  <si>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</si>
  <si>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</si>
  <si>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</si>
  <si>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</si>
  <si>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</si>
  <si>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</si>
  <si>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</si>
  <si>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</si>
  <si>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</si>
  <si>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</si>
  <si>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</si>
  <si>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</si>
  <si>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</si>
  <si>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</si>
  <si>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</si>
  <si>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</si>
  <si>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</si>
  <si>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</si>
  <si>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</si>
  <si>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</si>
  <si>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</si>
  <si>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</si>
  <si>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1.</t>
  </si>
  <si>
    <t>2.</t>
  </si>
  <si>
    <t>3.</t>
  </si>
  <si>
    <t>4.</t>
  </si>
  <si>
    <t>5.</t>
  </si>
  <si>
    <t>Izvērtējums nav nepieciešams</t>
  </si>
  <si>
    <t>Nepieciešams sākotnējais ietekmes uz vidi izvērtējums</t>
  </si>
  <si>
    <t>Nepieciešams ietekmes uz vidi novērtējums</t>
  </si>
  <si>
    <t>JĀ</t>
  </si>
  <si>
    <t>NĒ</t>
  </si>
  <si>
    <t>Nr.p.k.</t>
  </si>
  <si>
    <t>6.</t>
  </si>
  <si>
    <t>7.</t>
  </si>
  <si>
    <t>8.</t>
  </si>
  <si>
    <t>9.</t>
  </si>
  <si>
    <t>10.</t>
  </si>
  <si>
    <t>11.</t>
  </si>
  <si>
    <t>12.</t>
  </si>
  <si>
    <t>13.</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</si>
  <si>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</si>
  <si>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</si>
  <si>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</si>
  <si>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</si>
  <si>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</si>
  <si>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</si>
  <si>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</si>
  <si>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</si>
  <si>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</si>
  <si>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</si>
  <si>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</si>
  <si>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</si>
  <si>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</si>
  <si>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</si>
  <si>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</si>
  <si>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3.pielikums
Vienas vienības izmaksu pielietojums</t>
  </si>
  <si>
    <t>ir</t>
  </si>
  <si>
    <t xml:space="preserve">Projekta darbība </t>
  </si>
  <si>
    <t>[A]</t>
  </si>
  <si>
    <t>[B]</t>
  </si>
  <si>
    <r>
      <t xml:space="preserve">projekta iesniedzējs </t>
    </r>
    <r>
      <rPr>
        <i/>
        <sz val="9.5"/>
        <color theme="1"/>
        <rFont val="Times New Roman"/>
        <family val="1"/>
        <charset val="186"/>
      </rPr>
      <t>[nosaukums]</t>
    </r>
  </si>
  <si>
    <t>Projekta daļa Nr.1</t>
  </si>
  <si>
    <t>Projekta daļa Nr.2</t>
  </si>
  <si>
    <t>Projekts</t>
  </si>
  <si>
    <t>nosaukums</t>
  </si>
  <si>
    <t>komersanta kategorija</t>
  </si>
  <si>
    <r>
      <t>Publiskā finansējuma intensitāte (I</t>
    </r>
    <r>
      <rPr>
        <b/>
        <vertAlign val="subscript"/>
        <sz val="9.5"/>
        <color theme="1"/>
        <rFont val="Times New Roman"/>
        <family val="1"/>
        <charset val="186"/>
      </rPr>
      <t>P</t>
    </r>
    <r>
      <rPr>
        <b/>
        <sz val="9.5"/>
        <color theme="1"/>
        <rFont val="Times New Roman"/>
        <family val="1"/>
        <charset val="186"/>
      </rPr>
      <t>%)</t>
    </r>
  </si>
  <si>
    <t xml:space="preserve">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ar saimniecisku darbību saistīta  projekta vidējās svērtās publiskā finansējuma intensitātes aprēķināšana </t>
  </si>
  <si>
    <t>Attiecināmās izmaksas  (EUR)</t>
  </si>
  <si>
    <t>tehniskā priekšizpēte</t>
  </si>
  <si>
    <t>Labuma guvējs</t>
  </si>
  <si>
    <t>fundamentālie pētījumi</t>
  </si>
  <si>
    <t>rūpnieciskie pētījumi</t>
  </si>
  <si>
    <t>rūpnieciskie pētījumiP</t>
  </si>
  <si>
    <t>eksperimentālā izstrāde</t>
  </si>
  <si>
    <t xml:space="preserve"> tehnoloģiju tiesību aizsardzība</t>
  </si>
  <si>
    <t>Piemēri:</t>
  </si>
  <si>
    <t>1.variants</t>
  </si>
  <si>
    <t>vidējais komersants</t>
  </si>
  <si>
    <t>2.variants</t>
  </si>
  <si>
    <t>pētniecības organizācija, kas atbilst lielā komersanta definīcijai</t>
  </si>
  <si>
    <t xml:space="preserve"> tehnoloģiju tiesību iegūšana, apstiprināšana un aizstāvēšana</t>
  </si>
  <si>
    <r>
      <t>Publiskā finansējuma intensitāte (I</t>
    </r>
    <r>
      <rPr>
        <b/>
        <vertAlign val="subscript"/>
        <sz val="9.5"/>
        <color rgb="FF0000FF"/>
        <rFont val="Times New Roman"/>
        <family val="1"/>
        <charset val="186"/>
      </rPr>
      <t>P</t>
    </r>
    <r>
      <rPr>
        <b/>
        <sz val="9.5"/>
        <color rgb="FF0000FF"/>
        <rFont val="Times New Roman"/>
        <family val="1"/>
        <charset val="186"/>
      </rPr>
      <t>%)</t>
    </r>
  </si>
  <si>
    <r>
      <t xml:space="preserve">projekta iesniedzējs </t>
    </r>
    <r>
      <rPr>
        <i/>
        <sz val="9.5"/>
        <color rgb="FF0000FF"/>
        <rFont val="Times New Roman"/>
        <family val="1"/>
        <charset val="186"/>
      </rPr>
      <t>[nosaukums]</t>
    </r>
  </si>
  <si>
    <r>
      <t>sadarbības partneris</t>
    </r>
    <r>
      <rPr>
        <vertAlign val="superscript"/>
        <sz val="9.5"/>
        <color rgb="FF0000FF"/>
        <rFont val="Times New Roman"/>
        <family val="1"/>
        <charset val="186"/>
      </rPr>
      <t xml:space="preserve"> </t>
    </r>
    <r>
      <rPr>
        <sz val="9.5"/>
        <color rgb="FF0000FF"/>
        <rFont val="Times New Roman"/>
        <family val="1"/>
        <charset val="186"/>
      </rPr>
      <t xml:space="preserve">Nr.1 </t>
    </r>
    <r>
      <rPr>
        <i/>
        <sz val="9.5"/>
        <color rgb="FF0000FF"/>
        <rFont val="Times New Roman"/>
        <family val="1"/>
        <charset val="186"/>
      </rPr>
      <t>[nosaukums]</t>
    </r>
  </si>
  <si>
    <r>
      <t xml:space="preserve">projekta iesniedzējs </t>
    </r>
    <r>
      <rPr>
        <i/>
        <sz val="10"/>
        <color rgb="FF0000FF"/>
        <rFont val="Times New Roman"/>
        <family val="1"/>
        <charset val="186"/>
      </rPr>
      <t>[nosaukums]</t>
    </r>
  </si>
  <si>
    <r>
      <t>sadarbības partneris</t>
    </r>
    <r>
      <rPr>
        <vertAlign val="superscript"/>
        <sz val="10"/>
        <color rgb="FF0000FF"/>
        <rFont val="Times New Roman"/>
        <family val="1"/>
        <charset val="186"/>
      </rPr>
      <t xml:space="preserve"> </t>
    </r>
    <r>
      <rPr>
        <sz val="10"/>
        <color rgb="FF0000FF"/>
        <rFont val="Times New Roman"/>
        <family val="1"/>
        <charset val="186"/>
      </rPr>
      <t xml:space="preserve">Nr.1 </t>
    </r>
    <r>
      <rPr>
        <i/>
        <sz val="10"/>
        <color rgb="FF0000FF"/>
        <rFont val="Times New Roman"/>
        <family val="1"/>
        <charset val="186"/>
      </rPr>
      <t>[nosaukums]</t>
    </r>
  </si>
  <si>
    <r>
      <t>sadarbības partneris</t>
    </r>
    <r>
      <rPr>
        <vertAlign val="superscript"/>
        <sz val="9.5"/>
        <color theme="1"/>
        <rFont val="Times New Roman"/>
        <family val="1"/>
        <charset val="186"/>
      </rPr>
      <t xml:space="preserve">       </t>
    </r>
    <r>
      <rPr>
        <sz val="9.5"/>
        <color theme="1"/>
        <rFont val="Times New Roman"/>
        <family val="1"/>
        <charset val="186"/>
      </rPr>
      <t xml:space="preserve">Nr.1 </t>
    </r>
    <r>
      <rPr>
        <i/>
        <sz val="9.5"/>
        <color theme="1"/>
        <rFont val="Times New Roman"/>
        <family val="1"/>
        <charset val="186"/>
      </rPr>
      <t>[nosaukums]</t>
    </r>
  </si>
  <si>
    <t xml:space="preserve"> (Pielikums jāsagatavo tikai latviešu valodā)</t>
  </si>
  <si>
    <t>10.pielikums projekta iesniegumam</t>
  </si>
  <si>
    <t>PO nacionālā līdzfinansējuma daļa %</t>
  </si>
  <si>
    <r>
      <t xml:space="preserve">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ar saimniecisku darbību saistīta projekta vidējās svērtās publiskā finansējuma intensitātes aprēķinu veic, nosakot projekta iesniedzēja un katra labuma guvēja projekta daļas vidējo svērto publiskā finansējuma intensitāti, ievērojot šo noteikumu 33., 45., 46., 48. punkta un 50.2.apakšpunkta nosacījumus. 
2. Projekta iesniedzēja  un katra labuma guvēja projekta daļas vidējo svērto publiskā finansējuma intensitāti (I) aprēķina, izmantojot šādu formulu (skat. 1.tabulu):
                                                                       </t>
    </r>
    <r>
      <rPr>
        <b/>
        <i/>
        <sz val="11"/>
        <color rgb="FF0000FF"/>
        <rFont val="Calibri"/>
        <family val="2"/>
        <charset val="186"/>
        <scheme val="minor"/>
      </rPr>
      <t xml:space="preserve"> I =  SUMPRODUCT(Ai:An;Bi:Bn)/SUM(Bi:Bn)), kur;</t>
    </r>
    <r>
      <rPr>
        <sz val="11"/>
        <color rgb="FF0000FF"/>
        <rFont val="Calibri"/>
        <family val="2"/>
        <charset val="186"/>
        <scheme val="minor"/>
      </rPr>
      <t xml:space="preserve">
  </t>
    </r>
    <r>
      <rPr>
        <i/>
        <sz val="11"/>
        <color rgb="FF0000FF"/>
        <rFont val="Calibri"/>
        <family val="2"/>
        <charset val="186"/>
        <scheme val="minor"/>
      </rPr>
      <t xml:space="preserve">   I – labuma guvēja apakšprojekta vidējā svērtā publiskā finansējuma intensitāte (%) (precizitāte – vismaz četras zīmes aiz komata);
     A – visas atbilstošās komponentes tabulas kolonā [A];
     B – visas atbilstošās komponentes tabulas kolonā [B];
      SUMPRODUCT – Microsoft Excel funkcija, kas reizina visas atbilstošās komponentes kolonās [A] un [B] un pēc tam saskaita rezultātus;
     SUM – Microsoft Excel funkcija, kas saskaita visas atbilstošās komponentes kolonā [A]. </t>
    </r>
  </si>
  <si>
    <t>14.</t>
  </si>
  <si>
    <t>Pamatojums publiskā finansējuma intensitātes palielināšanai.
Komisijas regulas Nr. 651/2014 25. panta 6. punkta:</t>
  </si>
  <si>
    <t>b) apakšpunkta i) punkta pirmais ievilkums</t>
  </si>
  <si>
    <t>b) apakšpunkta i) punkta otrais ievilkums</t>
  </si>
  <si>
    <t>b) apakšpunkta ii) punkts</t>
  </si>
  <si>
    <t>1. Ievēro SAM pasākuma MK noteikumu 33. 45.2. un 50.2.apakšpunkta nosacījumus</t>
  </si>
  <si>
    <t>2.Sniedz informāciju par katru sadarbības partneri, kas gūst intelektuālā īpašuma tiesības un ekonomiskās priekšrocības, kas izriet no tā projekta ietvaros veiktās darbības</t>
  </si>
  <si>
    <t>3. Otrajā un turpmākajās projektu iesniegumu atlases kārtās ar saimniecisku darbību saistītos projektos fundamentālie pētījumi nav atbalstāmi.</t>
  </si>
  <si>
    <t>n.a.</t>
  </si>
  <si>
    <t>lielais komersants</t>
  </si>
  <si>
    <t>atbilstoši</t>
  </si>
  <si>
    <t>Nacionālais līdzfinansējums (EUR)</t>
  </si>
  <si>
    <t>Intensitātes aprēķinos izmanto neierobežotu ciparu skaitu aiz komata!</t>
  </si>
  <si>
    <r>
      <t xml:space="preserve">Intensitātes aprēķinos izmanto </t>
    </r>
    <r>
      <rPr>
        <b/>
        <i/>
        <sz val="11"/>
        <color rgb="FF0000FF"/>
        <rFont val="Times New Roman"/>
        <family val="1"/>
        <charset val="186"/>
      </rPr>
      <t>neierobežotu ciparu skaitu aiz komata</t>
    </r>
    <r>
      <rPr>
        <i/>
        <sz val="11"/>
        <color rgb="FF0000FF"/>
        <rFont val="Times New Roman"/>
        <family val="1"/>
        <charset val="186"/>
      </rPr>
      <t xml:space="preserve">! Publiskā finansējuma aprēķināšanai un projekta iesnieguma 2.pielikuma "Finansēšanas plāns" aizpildīšanai izmanto iegūto intensitāti ar neierobežoto ciparu skaitu aiz komata. Nepieciešamības gadījumā publiskā finansējuma apjoms </t>
    </r>
    <r>
      <rPr>
        <b/>
        <i/>
        <sz val="11"/>
        <color rgb="FF0000FF"/>
        <rFont val="Times New Roman"/>
        <family val="1"/>
        <charset val="186"/>
      </rPr>
      <t>apaļojams uz leju</t>
    </r>
    <r>
      <rPr>
        <i/>
        <sz val="11"/>
        <color rgb="FF0000FF"/>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</si>
</sst>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70" formatCode="0.0000000"/>
    <numFmt numFmtId="176" formatCode="0.0000000000000"/>
    <numFmt numFmtId="177" formatCode="0.00000000000000"/>
  </numFmts>
  <fonts count="39"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1"/>
      <color theme="1"/>
      <name val="Times New Roman"/>
      <family val="1"/>
      <charset val="186"/>
    </font>
    <font>
      <b/>
      <i/>
      <sz val="10"/>
      <color theme="1"/>
      <name val="Times New Roman"/>
      <family val="1"/>
      <charset val="186"/>
    </font>
    <font>
      <sz val="10"/>
      <name val="Arial"/>
      <family val="2"/>
    </font>
    <font>
      <sz val="10"/>
      <color theme="1"/>
      <name val="Calibri"/>
      <family val="2"/>
      <charset val="186"/>
      <scheme val="minor"/>
    </font>
    <font>
      <b/>
      <sz val="10"/>
      <color theme="1"/>
      <name val="Times New Roman"/>
      <family val="1"/>
      <charset val="186"/>
    </font>
    <font>
      <b/>
      <sz val="9.5"/>
      <color theme="1"/>
      <name val="Times New Roman"/>
      <family val="1"/>
      <charset val="186"/>
    </font>
    <font>
      <b/>
      <vertAlign val="subscript"/>
      <sz val="9.5"/>
      <color theme="1"/>
      <name val="Times New Roman"/>
      <family val="1"/>
      <charset val="186"/>
    </font>
    <font>
      <sz val="9.5"/>
      <color theme="1"/>
      <name val="Times New Roman"/>
      <family val="1"/>
      <charset val="186"/>
    </font>
    <font>
      <i/>
      <sz val="9.5"/>
      <color theme="1"/>
      <name val="Times New Roman"/>
      <family val="1"/>
      <charset val="186"/>
    </font>
    <font>
      <vertAlign val="superscript"/>
      <sz val="9.5"/>
      <color theme="1"/>
      <name val="Times New Roman"/>
      <family val="1"/>
      <charset val="186"/>
    </font>
    <font>
      <sz val="11"/>
      <color rgb="FF0000FF"/>
      <name val="Calibri"/>
      <family val="2"/>
      <charset val="186"/>
      <scheme val="minor"/>
    </font>
    <font>
      <b/>
      <i/>
      <sz val="11"/>
      <color rgb="FF0000FF"/>
      <name val="Calibri"/>
      <family val="2"/>
      <charset val="186"/>
      <scheme val="minor"/>
    </font>
    <font>
      <i/>
      <sz val="11"/>
      <color rgb="FF0000FF"/>
      <name val="Calibri"/>
      <family val="2"/>
      <charset val="186"/>
      <scheme val="minor"/>
    </font>
    <font>
      <sz val="10"/>
      <name val="Arial"/>
      <family val="2"/>
      <charset val="186"/>
    </font>
    <font>
      <sz val="9"/>
      <color indexed="81"/>
      <name val="Tahoma"/>
      <family val="2"/>
      <charset val="186"/>
    </font>
    <font>
      <b/>
      <sz val="9"/>
      <color indexed="81"/>
      <name val="Tahoma"/>
      <family val="2"/>
      <charset val="186"/>
    </font>
    <font>
      <sz val="9.5"/>
      <name val="Times New Roman"/>
      <family val="1"/>
      <charset val="186"/>
    </font>
    <font>
      <b/>
      <sz val="11"/>
      <color rgb="FF0000FF"/>
      <name val="Calibri"/>
      <family val="2"/>
      <charset val="186"/>
      <scheme val="minor"/>
    </font>
    <font>
      <b/>
      <sz val="10"/>
      <color rgb="FF0000FF"/>
      <name val="Times New Roman"/>
      <family val="1"/>
      <charset val="186"/>
    </font>
    <font>
      <sz val="10"/>
      <color rgb="FF0000FF"/>
      <name val="Calibri"/>
      <family val="2"/>
      <charset val="186"/>
      <scheme val="minor"/>
    </font>
    <font>
      <b/>
      <sz val="9.5"/>
      <color rgb="FF0000FF"/>
      <name val="Times New Roman"/>
      <family val="1"/>
      <charset val="186"/>
    </font>
    <font>
      <b/>
      <vertAlign val="subscript"/>
      <sz val="9.5"/>
      <color rgb="FF0000FF"/>
      <name val="Times New Roman"/>
      <family val="1"/>
      <charset val="186"/>
    </font>
    <font>
      <sz val="9.5"/>
      <color rgb="FF0000FF"/>
      <name val="Times New Roman"/>
      <family val="1"/>
      <charset val="186"/>
    </font>
    <font>
      <i/>
      <sz val="9.5"/>
      <color rgb="FF0000FF"/>
      <name val="Times New Roman"/>
      <family val="1"/>
      <charset val="186"/>
    </font>
    <font>
      <vertAlign val="superscript"/>
      <sz val="9.5"/>
      <color rgb="FF0000FF"/>
      <name val="Times New Roman"/>
      <family val="1"/>
      <charset val="186"/>
    </font>
    <font>
      <sz val="10"/>
      <color rgb="FF0000FF"/>
      <name val="Times New Roman"/>
      <family val="1"/>
      <charset val="186"/>
    </font>
    <font>
      <i/>
      <sz val="10"/>
      <color rgb="FF0000FF"/>
      <name val="Times New Roman"/>
      <family val="1"/>
      <charset val="186"/>
    </font>
    <font>
      <vertAlign val="superscript"/>
      <sz val="10"/>
      <color rgb="FF0000FF"/>
      <name val="Times New Roman"/>
      <family val="1"/>
      <charset val="186"/>
    </font>
    <font>
      <i/>
      <sz val="12"/>
      <color theme="1"/>
      <name val="Calibri"/>
      <family val="2"/>
      <charset val="186"/>
      <scheme val="minor"/>
    </font>
    <font>
      <i/>
      <sz val="11"/>
      <color rgb="FF0000FF"/>
      <name val="Times New Roman"/>
      <family val="1"/>
      <charset val="186"/>
    </font>
    <font>
      <b/>
      <sz val="9.5"/>
      <name val="Times New Roman"/>
      <family val="1"/>
      <charset val="186"/>
    </font>
    <font>
      <sz val="9.5"/>
      <color rgb="FFFF0000"/>
      <name val="Times New Roman"/>
      <family val="1"/>
      <charset val="186"/>
    </font>
    <font>
      <sz val="9"/>
      <color indexed="81"/>
      <name val="Tahoma"/>
      <family val="2"/>
    </font>
    <font>
      <b/>
      <sz val="9.5"/>
      <color rgb="FF0000FF"/>
      <name val="Times New Roman"/>
      <family val="1"/>
    </font>
    <font>
      <b/>
      <i/>
      <sz val="11"/>
      <color rgb="FF0000FF"/>
      <name val="Times New Roman"/>
      <family val="1"/>
      <charset val="186"/>
    </font>
  </fonts>
  <fills count="2">
    <fill>
      <patternFill patternType="none"/>
    </fill>
    <fill>
      <patternFill patternType="gray125"/>
    </fill>
  </fills>
  <borders count="1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auto="1"/>
      </bottom>
      <diagonal/>
    </border>
    <border>
      <left style="thin">
        <color auto="1"/>
      </left>
      <right/>
      <top/>
      <bottom/>
      <diagonal/>
    </border>
  </borders>
  <cellStyleXfs count="4">
    <xf numFmtId="0" fontId="0" fillId="0" borderId="0"/>
    <xf numFmtId="0" fontId="6" fillId="0" borderId="0"/>
    <xf numFmtId="0" fontId="17" fillId="0" borderId="0"/>
    <xf numFmtId="164" fontId="17" fillId="0" borderId="0" applyFont="0" applyFill="0" applyBorder="0" applyAlignment="0" applyProtection="0"/>
  </cellStyleXfs>
  <cellXfs count="96">
    <xf numFmtId="0" fontId="0" fillId="0" borderId="0" xfId="0"/>
    <xf numFmtId="0" fontId="1"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xf>
    <xf numFmtId="0" fontId="2"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xf numFmtId="0" fontId="2" fillId="0" borderId="4" xfId="0" applyFont="1" applyBorder="1"/>
    <xf numFmtId="0" fontId="1" fillId="0" borderId="4" xfId="0" applyFont="1" applyBorder="1" applyAlignment="1">
      <alignment wrapText="1"/>
    </xf>
    <xf numFmtId="0" fontId="2" fillId="0" borderId="4" xfId="0" applyFont="1" applyBorder="1" applyAlignment="1">
      <alignment wrapText="1"/>
    </xf>
    <xf numFmtId="0" fontId="11" fillId="0" borderId="4" xfId="0" applyFont="1" applyBorder="1" applyAlignment="1">
      <alignment horizontal="center" wrapText="1"/>
    </xf>
    <xf numFmtId="0" fontId="11" fillId="0" borderId="0" xfId="0" applyFont="1" applyBorder="1" applyAlignment="1">
      <alignment wrapText="1"/>
    </xf>
    <xf numFmtId="0" fontId="9" fillId="0" borderId="4" xfId="0" applyFont="1" applyBorder="1" applyAlignment="1">
      <alignment horizontal="center" wrapText="1"/>
    </xf>
    <xf numFmtId="0" fontId="21" fillId="0" borderId="0" xfId="0" applyFont="1"/>
    <xf numFmtId="0" fontId="14" fillId="0" borderId="0" xfId="0" applyFont="1"/>
    <xf numFmtId="0" fontId="24" fillId="0" borderId="4" xfId="0" applyFont="1" applyBorder="1" applyAlignment="1">
      <alignment horizontal="center" wrapText="1"/>
    </xf>
    <xf numFmtId="0" fontId="26" fillId="0" borderId="4" xfId="0" applyFont="1" applyBorder="1" applyAlignment="1">
      <alignment horizontal="center" wrapText="1"/>
    </xf>
    <xf numFmtId="0" fontId="14" fillId="0" borderId="4" xfId="0" applyFont="1" applyBorder="1"/>
    <xf numFmtId="3" fontId="26" fillId="0" borderId="4" xfId="0" applyNumberFormat="1" applyFont="1" applyBorder="1" applyAlignment="1">
      <alignment horizontal="center" wrapText="1"/>
    </xf>
    <xf numFmtId="10" fontId="26" fillId="0" borderId="0" xfId="0" applyNumberFormat="1" applyFont="1" applyFill="1" applyBorder="1" applyAlignment="1">
      <alignment horizontal="center" wrapText="1"/>
    </xf>
    <xf numFmtId="0" fontId="20" fillId="0" borderId="4" xfId="0" applyFont="1" applyBorder="1" applyAlignment="1">
      <alignment horizontal="center" wrapText="1"/>
    </xf>
    <xf numFmtId="0" fontId="26" fillId="0" borderId="0" xfId="0" applyFont="1" applyBorder="1" applyAlignment="1">
      <alignment horizontal="left" wrapText="1"/>
    </xf>
    <xf numFmtId="0" fontId="26" fillId="0" borderId="0" xfId="0" applyFont="1" applyBorder="1" applyAlignment="1">
      <alignment wrapText="1"/>
    </xf>
    <xf numFmtId="0" fontId="35" fillId="0" borderId="0" xfId="0" applyFont="1" applyBorder="1" applyAlignment="1">
      <alignment wrapText="1"/>
    </xf>
    <xf numFmtId="0" fontId="35" fillId="0" borderId="0" xfId="0" applyFont="1" applyBorder="1" applyAlignment="1">
      <alignment horizontal="left" wrapText="1"/>
    </xf>
    <xf numFmtId="10" fontId="37" fillId="0" borderId="4" xfId="0" applyNumberFormat="1" applyFont="1" applyFill="1" applyBorder="1" applyAlignment="1">
      <alignment horizontal="center" wrapText="1"/>
    </xf>
    <xf numFmtId="0" fontId="26" fillId="0" borderId="0" xfId="0" applyFont="1" applyBorder="1" applyAlignment="1">
      <alignment horizontal="left" wrapText="1"/>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6" fillId="0" borderId="1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7" xfId="0" applyFont="1" applyBorder="1" applyAlignment="1">
      <alignment horizontal="center" vertical="center" wrapText="1"/>
    </xf>
    <xf numFmtId="0" fontId="24" fillId="0" borderId="9" xfId="0" applyFont="1" applyBorder="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6" fillId="0" borderId="9" xfId="0" applyFont="1" applyBorder="1" applyAlignment="1">
      <alignment horizontal="left" wrapText="1"/>
    </xf>
    <xf numFmtId="0" fontId="26" fillId="0" borderId="10" xfId="0" applyFont="1" applyBorder="1" applyAlignment="1">
      <alignment horizontal="left" wrapText="1"/>
    </xf>
    <xf numFmtId="0" fontId="26" fillId="0" borderId="11" xfId="0" applyFont="1" applyBorder="1" applyAlignment="1">
      <alignment horizontal="left" wrapText="1"/>
    </xf>
    <xf numFmtId="0" fontId="29" fillId="0" borderId="6" xfId="0" applyFont="1" applyBorder="1" applyAlignment="1">
      <alignment horizontal="center" vertical="center" textRotation="90" wrapText="1"/>
    </xf>
    <xf numFmtId="0" fontId="29" fillId="0" borderId="8" xfId="0" applyFont="1" applyBorder="1" applyAlignment="1">
      <alignment horizontal="center" vertical="center" textRotation="90" wrapText="1"/>
    </xf>
    <xf numFmtId="0" fontId="29" fillId="0" borderId="5" xfId="0" applyFont="1" applyBorder="1" applyAlignment="1">
      <alignment horizontal="center" vertical="center" textRotation="90" wrapText="1"/>
    </xf>
    <xf numFmtId="0" fontId="24" fillId="0" borderId="4" xfId="0" applyFont="1" applyBorder="1" applyAlignment="1">
      <alignment horizontal="center" wrapText="1"/>
    </xf>
    <xf numFmtId="0" fontId="26" fillId="0" borderId="13" xfId="0" applyFont="1" applyBorder="1" applyAlignment="1">
      <alignment horizontal="left" vertical="center" wrapText="1"/>
    </xf>
    <xf numFmtId="0" fontId="29" fillId="0" borderId="4" xfId="0" applyFont="1" applyBorder="1" applyAlignment="1">
      <alignment horizontal="center" vertical="center" textRotation="90" wrapText="1"/>
    </xf>
    <xf numFmtId="0" fontId="24" fillId="0" borderId="4" xfId="0" applyFont="1" applyBorder="1" applyAlignment="1">
      <alignment horizontal="center" textRotation="90" wrapText="1"/>
    </xf>
    <xf numFmtId="0" fontId="26" fillId="0" borderId="6" xfId="0" applyFont="1" applyBorder="1" applyAlignment="1">
      <alignment horizontal="center" vertical="center" textRotation="90" wrapText="1"/>
    </xf>
    <xf numFmtId="0" fontId="26" fillId="0" borderId="8" xfId="0" applyFont="1" applyBorder="1" applyAlignment="1">
      <alignment horizontal="center" vertical="center" textRotation="90" wrapText="1"/>
    </xf>
    <xf numFmtId="0" fontId="26" fillId="0" borderId="5" xfId="0" applyFont="1" applyBorder="1" applyAlignment="1">
      <alignment horizontal="center" vertical="center" textRotation="90" wrapText="1"/>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0" fillId="0" borderId="13" xfId="0" applyFont="1" applyBorder="1" applyAlignment="1">
      <alignment horizontal="left" vertical="center" wrapText="1"/>
    </xf>
    <xf numFmtId="0" fontId="20" fillId="0" borderId="0" xfId="0" applyFont="1" applyBorder="1" applyAlignment="1">
      <alignment horizontal="left" wrapText="1"/>
    </xf>
    <xf numFmtId="0" fontId="11" fillId="0" borderId="6" xfId="0" applyFont="1" applyBorder="1" applyAlignment="1">
      <alignment horizontal="center" vertical="center" textRotation="90" wrapText="1"/>
    </xf>
    <xf numFmtId="0" fontId="11" fillId="0" borderId="8" xfId="0" applyFont="1" applyBorder="1" applyAlignment="1">
      <alignment horizontal="center" vertical="center" textRotation="90" wrapText="1"/>
    </xf>
    <xf numFmtId="0" fontId="11" fillId="0" borderId="5" xfId="0" applyFont="1" applyBorder="1" applyAlignment="1">
      <alignment horizontal="center" vertical="center" textRotation="90" wrapText="1"/>
    </xf>
    <xf numFmtId="0" fontId="11" fillId="0" borderId="6" xfId="0" applyFont="1" applyBorder="1" applyAlignment="1">
      <alignment horizontal="center" textRotation="90" wrapText="1"/>
    </xf>
    <xf numFmtId="0" fontId="11" fillId="0" borderId="8" xfId="0" applyFont="1" applyBorder="1" applyAlignment="1">
      <alignment horizontal="center" textRotation="90" wrapText="1"/>
    </xf>
    <xf numFmtId="0" fontId="11" fillId="0" borderId="5" xfId="0" applyFont="1" applyBorder="1" applyAlignment="1">
      <alignment horizontal="center" textRotation="90" wrapText="1"/>
    </xf>
    <xf numFmtId="0" fontId="26" fillId="0" borderId="4" xfId="0" applyFont="1" applyBorder="1" applyAlignment="1">
      <alignment horizontal="center" vertical="center" textRotation="90" wrapText="1"/>
    </xf>
    <xf numFmtId="0" fontId="14" fillId="0" borderId="0" xfId="0" applyFont="1" applyAlignment="1">
      <alignment horizontal="left" wrapText="1"/>
    </xf>
    <xf numFmtId="0" fontId="14" fillId="0" borderId="0" xfId="0" applyFont="1" applyAlignment="1">
      <alignment horizontal="left"/>
    </xf>
    <xf numFmtId="0" fontId="22" fillId="0" borderId="7" xfId="0" applyFont="1" applyBorder="1" applyAlignment="1">
      <alignment horizontal="center" vertical="center" wrapText="1"/>
    </xf>
    <xf numFmtId="0" fontId="23" fillId="0" borderId="7" xfId="0" applyFont="1" applyBorder="1" applyAlignment="1">
      <alignment horizontal="center" vertical="center" wrapText="1"/>
    </xf>
    <xf numFmtId="0" fontId="22" fillId="0" borderId="4" xfId="0" applyFont="1" applyBorder="1" applyAlignment="1">
      <alignment horizontal="left" vertical="center" wrapText="1"/>
    </xf>
    <xf numFmtId="0" fontId="4" fillId="0" borderId="0" xfId="0" applyFont="1" applyAlignment="1">
      <alignment horizontal="right" vertical="center" wrapText="1"/>
    </xf>
    <xf numFmtId="0" fontId="32" fillId="0" borderId="0" xfId="0" applyFont="1" applyAlignment="1">
      <alignment horizontal="center" vertical="center" wrapText="1"/>
    </xf>
    <xf numFmtId="0" fontId="9" fillId="0" borderId="4" xfId="0" applyFont="1" applyBorder="1" applyAlignment="1">
      <alignment horizontal="center" textRotation="90" wrapText="1"/>
    </xf>
    <xf numFmtId="0" fontId="9" fillId="0" borderId="4" xfId="0" applyFont="1" applyBorder="1" applyAlignment="1">
      <alignment horizontal="center" wrapText="1"/>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34" fillId="0" borderId="9" xfId="0" applyFont="1" applyBorder="1" applyAlignment="1">
      <alignment horizontal="center" wrapText="1"/>
    </xf>
    <xf numFmtId="0" fontId="34" fillId="0" borderId="10" xfId="0" applyFont="1" applyBorder="1" applyAlignment="1">
      <alignment horizontal="center" wrapText="1"/>
    </xf>
    <xf numFmtId="0" fontId="34" fillId="0" borderId="11" xfId="0" applyFont="1" applyBorder="1" applyAlignment="1">
      <alignment horizontal="center" wrapText="1"/>
    </xf>
    <xf numFmtId="0" fontId="20" fillId="0" borderId="9" xfId="0" applyFont="1" applyBorder="1" applyAlignment="1">
      <alignment horizontal="left" wrapText="1"/>
    </xf>
    <xf numFmtId="0" fontId="20" fillId="0" borderId="10" xfId="0" applyFont="1" applyBorder="1" applyAlignment="1">
      <alignment horizontal="left" wrapText="1"/>
    </xf>
    <xf numFmtId="0" fontId="20" fillId="0" borderId="11" xfId="0" applyFont="1" applyBorder="1" applyAlignment="1">
      <alignment horizontal="left" wrapText="1"/>
    </xf>
    <xf numFmtId="0" fontId="11" fillId="0" borderId="4" xfId="0" applyFont="1" applyBorder="1" applyAlignment="1">
      <alignment horizontal="center" vertical="center" textRotation="90" wrapText="1"/>
    </xf>
    <xf numFmtId="176" fontId="26" fillId="0" borderId="4" xfId="0" applyNumberFormat="1" applyFont="1" applyBorder="1" applyAlignment="1">
      <alignment horizontal="center" wrapText="1"/>
    </xf>
    <xf numFmtId="177" fontId="26" fillId="0" borderId="4" xfId="0" applyNumberFormat="1" applyFont="1" applyBorder="1" applyAlignment="1">
      <alignment horizontal="center" wrapText="1"/>
    </xf>
    <xf numFmtId="0" fontId="33" fillId="0" borderId="16" xfId="0" applyFont="1" applyBorder="1" applyAlignment="1">
      <alignment horizontal="left" vertical="center"/>
    </xf>
    <xf numFmtId="0" fontId="33" fillId="0" borderId="0" xfId="0" applyFont="1" applyAlignment="1">
      <alignment horizontal="left" vertical="center"/>
    </xf>
    <xf numFmtId="0" fontId="33" fillId="0" borderId="16" xfId="0" applyFont="1" applyBorder="1" applyAlignment="1">
      <alignment horizontal="left" vertical="center" wrapText="1"/>
    </xf>
    <xf numFmtId="0" fontId="33" fillId="0" borderId="0" xfId="0" applyFont="1" applyAlignment="1">
      <alignment horizontal="left" vertical="center" wrapText="1"/>
    </xf>
    <xf numFmtId="0" fontId="9" fillId="0" borderId="4" xfId="0" applyFont="1" applyBorder="1" applyAlignment="1">
      <alignment horizontal="center" vertical="center" wrapText="1"/>
    </xf>
    <xf numFmtId="0" fontId="11" fillId="0" borderId="4" xfId="0" applyFont="1" applyBorder="1" applyAlignment="1">
      <alignment horizontal="center" vertical="center" wrapText="1"/>
    </xf>
    <xf numFmtId="170" fontId="11" fillId="0" borderId="4" xfId="0" applyNumberFormat="1" applyFont="1" applyBorder="1" applyAlignment="1">
      <alignment horizontal="center" wrapText="1"/>
    </xf>
    <xf numFmtId="170" fontId="11" fillId="0" borderId="4" xfId="0" applyNumberFormat="1" applyFont="1" applyBorder="1" applyAlignment="1">
      <alignment horizontal="center" vertical="center" wrapText="1"/>
    </xf>
  </cellXfs>
  <cellStyles count="4">
    <cellStyle name="Comma 2" xfId="3" xr:uid="{00000000-0005-0000-0000-000000000000}"/>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colors>
    <mruColors>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workbookViewId="0">
      <selection activeCell="F8" sqref="F8"/>
    </sheetView>
  </sheetViews>
  <sheetFormatPr defaultColWidth="9.140625"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0</v>
      </c>
      <c r="B1" s="8" t="s">
        <v>27</v>
      </c>
      <c r="C1" s="4" t="s">
        <v>3</v>
      </c>
      <c r="D1" s="4" t="s">
        <v>4</v>
      </c>
      <c r="F1" s="2" t="s">
        <v>33</v>
      </c>
      <c r="H1" s="11" t="s">
        <v>51</v>
      </c>
    </row>
    <row r="2" spans="1:8" ht="40.5" customHeight="1" thickBot="1" x14ac:dyDescent="0.3">
      <c r="A2" s="7" t="s">
        <v>1</v>
      </c>
      <c r="B2" s="9">
        <v>1</v>
      </c>
      <c r="C2" s="5" t="s">
        <v>5</v>
      </c>
      <c r="D2" s="5" t="s">
        <v>6</v>
      </c>
      <c r="F2" s="3" t="s">
        <v>34</v>
      </c>
      <c r="H2" s="10" t="s">
        <v>47</v>
      </c>
    </row>
    <row r="3" spans="1:8" ht="33" customHeight="1" thickBot="1" x14ac:dyDescent="0.3">
      <c r="A3" s="7" t="s">
        <v>2</v>
      </c>
      <c r="B3" s="9">
        <v>2</v>
      </c>
      <c r="C3" s="5">
        <f>B3</f>
        <v>2</v>
      </c>
      <c r="D3" s="5" t="s">
        <v>7</v>
      </c>
      <c r="F3" s="3" t="s">
        <v>35</v>
      </c>
      <c r="H3" s="10" t="s">
        <v>48</v>
      </c>
    </row>
    <row r="4" spans="1:8" ht="16.5" thickBot="1" x14ac:dyDescent="0.3">
      <c r="B4" s="9">
        <v>3</v>
      </c>
      <c r="C4" s="5">
        <f t="shared" ref="C4:C22" si="0">B4</f>
        <v>3</v>
      </c>
      <c r="D4" s="5" t="s">
        <v>8</v>
      </c>
      <c r="F4" s="3" t="s">
        <v>36</v>
      </c>
      <c r="H4" s="10" t="s">
        <v>49</v>
      </c>
    </row>
    <row r="5" spans="1:8" ht="16.5" thickBot="1" x14ac:dyDescent="0.3">
      <c r="B5" s="9">
        <v>4</v>
      </c>
      <c r="C5" s="5">
        <f t="shared" si="0"/>
        <v>4</v>
      </c>
      <c r="D5" s="5" t="s">
        <v>9</v>
      </c>
      <c r="F5" s="3" t="s">
        <v>37</v>
      </c>
    </row>
    <row r="6" spans="1:8" x14ac:dyDescent="0.25">
      <c r="B6" s="9">
        <v>5</v>
      </c>
      <c r="C6" s="5">
        <f t="shared" si="0"/>
        <v>5</v>
      </c>
      <c r="D6" s="5" t="s">
        <v>10</v>
      </c>
      <c r="H6" s="11" t="s">
        <v>50</v>
      </c>
    </row>
    <row r="7" spans="1:8" x14ac:dyDescent="0.25">
      <c r="B7" s="9">
        <v>6</v>
      </c>
      <c r="C7" s="5">
        <f t="shared" si="0"/>
        <v>6</v>
      </c>
      <c r="D7" s="5" t="s">
        <v>11</v>
      </c>
      <c r="H7" s="12"/>
    </row>
    <row r="8" spans="1:8" ht="47.25" x14ac:dyDescent="0.25">
      <c r="B8" s="9">
        <v>7</v>
      </c>
      <c r="C8" s="5">
        <f t="shared" si="0"/>
        <v>7</v>
      </c>
      <c r="D8" s="5" t="s">
        <v>12</v>
      </c>
      <c r="F8" s="13" t="s">
        <v>62</v>
      </c>
      <c r="H8" s="12" t="s">
        <v>61</v>
      </c>
    </row>
    <row r="9" spans="1:8" ht="31.5" x14ac:dyDescent="0.25">
      <c r="B9" s="9">
        <v>8</v>
      </c>
      <c r="C9" s="5">
        <f t="shared" si="0"/>
        <v>8</v>
      </c>
      <c r="D9" s="5" t="s">
        <v>13</v>
      </c>
      <c r="F9" s="10"/>
      <c r="H9" s="12" t="s">
        <v>52</v>
      </c>
    </row>
    <row r="10" spans="1:8" x14ac:dyDescent="0.25">
      <c r="B10" s="9">
        <v>9</v>
      </c>
      <c r="C10" s="5">
        <f t="shared" si="0"/>
        <v>9</v>
      </c>
      <c r="D10" s="5" t="s">
        <v>14</v>
      </c>
      <c r="F10" s="10" t="s">
        <v>63</v>
      </c>
      <c r="H10" s="12" t="s">
        <v>53</v>
      </c>
    </row>
    <row r="11" spans="1:8" x14ac:dyDescent="0.25">
      <c r="B11" s="9">
        <v>10</v>
      </c>
      <c r="C11" s="5">
        <f t="shared" si="0"/>
        <v>10</v>
      </c>
      <c r="D11" s="5" t="s">
        <v>15</v>
      </c>
      <c r="H11" s="12" t="s">
        <v>54</v>
      </c>
    </row>
    <row r="12" spans="1:8" ht="47.25" x14ac:dyDescent="0.25">
      <c r="B12" s="9">
        <v>11</v>
      </c>
      <c r="C12" s="5">
        <f t="shared" si="0"/>
        <v>11</v>
      </c>
      <c r="D12" s="5" t="s">
        <v>16</v>
      </c>
      <c r="H12" s="12" t="s">
        <v>55</v>
      </c>
    </row>
    <row r="13" spans="1:8" ht="31.5" x14ac:dyDescent="0.25">
      <c r="B13" s="9">
        <v>12</v>
      </c>
      <c r="C13" s="5">
        <f t="shared" si="0"/>
        <v>12</v>
      </c>
      <c r="D13" s="5" t="s">
        <v>17</v>
      </c>
      <c r="H13" s="12" t="s">
        <v>56</v>
      </c>
    </row>
    <row r="14" spans="1:8" ht="38.25" customHeight="1" x14ac:dyDescent="0.25">
      <c r="B14" s="9">
        <v>13</v>
      </c>
      <c r="C14" s="5">
        <f t="shared" si="0"/>
        <v>13</v>
      </c>
      <c r="D14" s="5" t="s">
        <v>18</v>
      </c>
      <c r="H14" s="12" t="s">
        <v>57</v>
      </c>
    </row>
    <row r="15" spans="1:8" ht="47.25" x14ac:dyDescent="0.25">
      <c r="B15" s="9">
        <v>14</v>
      </c>
      <c r="C15" s="5">
        <f t="shared" si="0"/>
        <v>14</v>
      </c>
      <c r="D15" s="5" t="s">
        <v>19</v>
      </c>
      <c r="H15" s="12" t="s">
        <v>58</v>
      </c>
    </row>
    <row r="16" spans="1:8" ht="78.75" x14ac:dyDescent="0.25">
      <c r="B16" s="9">
        <v>15</v>
      </c>
      <c r="C16" s="5">
        <f t="shared" si="0"/>
        <v>15</v>
      </c>
      <c r="D16" s="5" t="s">
        <v>20</v>
      </c>
      <c r="H16" s="12" t="s">
        <v>59</v>
      </c>
    </row>
    <row r="17" spans="2:8" ht="63" x14ac:dyDescent="0.25">
      <c r="B17" s="9">
        <v>16</v>
      </c>
      <c r="C17" s="5">
        <f t="shared" si="0"/>
        <v>16</v>
      </c>
      <c r="D17" s="5" t="s">
        <v>21</v>
      </c>
      <c r="H17" s="12" t="s">
        <v>60</v>
      </c>
    </row>
    <row r="18" spans="2:8" x14ac:dyDescent="0.25">
      <c r="B18" s="9">
        <v>17</v>
      </c>
      <c r="C18" s="5">
        <f t="shared" si="0"/>
        <v>17</v>
      </c>
      <c r="D18" s="5" t="s">
        <v>22</v>
      </c>
    </row>
    <row r="19" spans="2:8" x14ac:dyDescent="0.25">
      <c r="B19" s="9">
        <v>18</v>
      </c>
      <c r="C19" s="5">
        <f t="shared" si="0"/>
        <v>18</v>
      </c>
      <c r="D19" s="5" t="s">
        <v>23</v>
      </c>
    </row>
    <row r="20" spans="2:8" ht="32.25" customHeight="1" x14ac:dyDescent="0.25">
      <c r="B20" s="9">
        <v>19</v>
      </c>
      <c r="C20" s="5">
        <f t="shared" si="0"/>
        <v>19</v>
      </c>
      <c r="D20" s="5" t="s">
        <v>24</v>
      </c>
    </row>
    <row r="21" spans="2:8" ht="28.5" customHeight="1" x14ac:dyDescent="0.25">
      <c r="B21" s="9">
        <v>20</v>
      </c>
      <c r="C21" s="5">
        <f t="shared" si="0"/>
        <v>20</v>
      </c>
      <c r="D21" s="5" t="s">
        <v>25</v>
      </c>
    </row>
    <row r="22" spans="2:8" x14ac:dyDescent="0.25">
      <c r="B22" s="9">
        <v>21</v>
      </c>
      <c r="C22" s="5">
        <f t="shared" si="0"/>
        <v>21</v>
      </c>
      <c r="D22" s="5" t="s">
        <v>26</v>
      </c>
    </row>
  </sheetData>
  <customSheetViews>
    <customSheetView guid="{5910BD2F-0AFC-4AFA-A976-CD3C07369F7E}" state="hidden">
      <selection activeCell="F6" sqref="F6"/>
      <pageMargins left="0.7" right="0.7" top="0.75" bottom="0.75" header="0.3" footer="0.3"/>
      <pageSetup paperSize="9" orientation="portrait"/>
    </customSheetView>
  </customSheetView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98"/>
  <sheetViews>
    <sheetView tabSelected="1" zoomScale="110" zoomScaleNormal="110" workbookViewId="0">
      <selection activeCell="L12" sqref="L12"/>
    </sheetView>
  </sheetViews>
  <sheetFormatPr defaultColWidth="8.85546875" defaultRowHeight="15" x14ac:dyDescent="0.25"/>
  <cols>
    <col min="2" max="2" width="10.42578125" customWidth="1"/>
    <col min="3" max="3" width="12.7109375" customWidth="1"/>
    <col min="4" max="4" width="24" customWidth="1"/>
    <col min="5" max="5" width="14.42578125" customWidth="1"/>
    <col min="6" max="6" width="22.140625" customWidth="1"/>
    <col min="7" max="7" width="14.140625" customWidth="1"/>
    <col min="8" max="8" width="14.85546875" customWidth="1"/>
    <col min="13" max="13" width="11.42578125" customWidth="1"/>
  </cols>
  <sheetData>
    <row r="1" spans="1:13" ht="44.25" customHeight="1" x14ac:dyDescent="0.25">
      <c r="A1" s="70" t="s">
        <v>96</v>
      </c>
      <c r="B1" s="70"/>
      <c r="C1" s="70"/>
      <c r="D1" s="70"/>
      <c r="E1" s="70"/>
      <c r="F1" s="70"/>
    </row>
    <row r="2" spans="1:13" ht="60.95" customHeight="1" x14ac:dyDescent="0.25">
      <c r="A2" s="74" t="s">
        <v>74</v>
      </c>
      <c r="B2" s="75"/>
      <c r="C2" s="75"/>
      <c r="D2" s="75"/>
      <c r="E2" s="75"/>
      <c r="F2" s="75"/>
    </row>
    <row r="3" spans="1:13" ht="24" customHeight="1" x14ac:dyDescent="0.25">
      <c r="A3" s="71" t="s">
        <v>95</v>
      </c>
      <c r="B3" s="71"/>
      <c r="C3" s="71"/>
      <c r="D3" s="71"/>
      <c r="E3" s="71"/>
      <c r="F3" s="71"/>
    </row>
    <row r="4" spans="1:13" ht="39" customHeight="1" x14ac:dyDescent="0.25">
      <c r="A4" s="72" t="s">
        <v>38</v>
      </c>
      <c r="B4" s="73" t="s">
        <v>77</v>
      </c>
      <c r="C4" s="73"/>
      <c r="D4" s="73" t="s">
        <v>64</v>
      </c>
      <c r="E4" s="16" t="s">
        <v>75</v>
      </c>
      <c r="F4" s="16" t="s">
        <v>73</v>
      </c>
    </row>
    <row r="5" spans="1:13" ht="26.25" x14ac:dyDescent="0.25">
      <c r="A5" s="72"/>
      <c r="B5" s="16" t="s">
        <v>71</v>
      </c>
      <c r="C5" s="16" t="s">
        <v>72</v>
      </c>
      <c r="D5" s="73"/>
      <c r="E5" s="14" t="s">
        <v>65</v>
      </c>
      <c r="F5" s="14" t="s">
        <v>66</v>
      </c>
    </row>
    <row r="6" spans="1:13" ht="19.5" customHeight="1" x14ac:dyDescent="0.25">
      <c r="A6" s="14" t="s">
        <v>28</v>
      </c>
      <c r="B6" s="85" t="s">
        <v>67</v>
      </c>
      <c r="C6" s="58"/>
      <c r="D6" s="14" t="s">
        <v>76</v>
      </c>
      <c r="E6" s="14"/>
      <c r="F6" s="14"/>
    </row>
    <row r="7" spans="1:13" ht="19.5" customHeight="1" x14ac:dyDescent="0.25">
      <c r="A7" s="14" t="s">
        <v>29</v>
      </c>
      <c r="B7" s="85"/>
      <c r="C7" s="59"/>
      <c r="D7" s="14" t="s">
        <v>78</v>
      </c>
      <c r="E7" s="14"/>
      <c r="F7" s="14">
        <v>85</v>
      </c>
    </row>
    <row r="8" spans="1:13" ht="19.5" customHeight="1" x14ac:dyDescent="0.25">
      <c r="A8" s="14" t="s">
        <v>30</v>
      </c>
      <c r="B8" s="85"/>
      <c r="C8" s="59"/>
      <c r="D8" s="14" t="s">
        <v>79</v>
      </c>
      <c r="E8" s="14"/>
      <c r="F8" s="14"/>
    </row>
    <row r="9" spans="1:13" ht="19.5" customHeight="1" x14ac:dyDescent="0.25">
      <c r="A9" s="14" t="s">
        <v>31</v>
      </c>
      <c r="B9" s="85"/>
      <c r="C9" s="59"/>
      <c r="D9" s="14" t="s">
        <v>81</v>
      </c>
      <c r="E9" s="14"/>
      <c r="F9" s="14"/>
    </row>
    <row r="10" spans="1:13" ht="29.25" customHeight="1" x14ac:dyDescent="0.25">
      <c r="A10" s="14" t="s">
        <v>32</v>
      </c>
      <c r="B10" s="85"/>
      <c r="C10" s="59"/>
      <c r="D10" s="14" t="s">
        <v>82</v>
      </c>
      <c r="E10" s="14"/>
      <c r="F10" s="14">
        <v>50</v>
      </c>
    </row>
    <row r="11" spans="1:13" ht="19.5" customHeight="1" x14ac:dyDescent="0.25">
      <c r="A11" s="14" t="s">
        <v>39</v>
      </c>
      <c r="B11" s="85"/>
      <c r="C11" s="60"/>
      <c r="D11" s="14" t="s">
        <v>68</v>
      </c>
      <c r="E11" s="14">
        <f>SUM(E6:E10)</f>
        <v>0</v>
      </c>
      <c r="F11" s="94">
        <f>IF(E11&gt;0,SUMPRODUCT(E6:E10,F6:F10)/SUM(E6:E10),0)</f>
        <v>0</v>
      </c>
      <c r="G11" s="88" t="s">
        <v>111</v>
      </c>
      <c r="H11" s="89"/>
      <c r="I11" s="89"/>
      <c r="J11" s="89"/>
      <c r="K11" s="89"/>
      <c r="L11" s="89"/>
      <c r="M11" s="89"/>
    </row>
    <row r="12" spans="1:13" ht="19.5" customHeight="1" x14ac:dyDescent="0.25">
      <c r="A12" s="14" t="s">
        <v>40</v>
      </c>
      <c r="B12" s="58" t="s">
        <v>94</v>
      </c>
      <c r="C12" s="61"/>
      <c r="D12" s="14" t="s">
        <v>76</v>
      </c>
      <c r="E12" s="14"/>
      <c r="F12" s="14"/>
    </row>
    <row r="13" spans="1:13" ht="19.5" customHeight="1" x14ac:dyDescent="0.25">
      <c r="A13" s="14" t="s">
        <v>41</v>
      </c>
      <c r="B13" s="59"/>
      <c r="C13" s="62"/>
      <c r="D13" s="14" t="s">
        <v>78</v>
      </c>
      <c r="E13" s="14"/>
      <c r="F13" s="14"/>
    </row>
    <row r="14" spans="1:13" ht="19.5" customHeight="1" x14ac:dyDescent="0.25">
      <c r="A14" s="14" t="s">
        <v>42</v>
      </c>
      <c r="B14" s="59"/>
      <c r="C14" s="62"/>
      <c r="D14" s="14" t="s">
        <v>79</v>
      </c>
      <c r="E14" s="14"/>
      <c r="F14" s="14"/>
    </row>
    <row r="15" spans="1:13" ht="19.5" customHeight="1" x14ac:dyDescent="0.25">
      <c r="A15" s="14" t="s">
        <v>43</v>
      </c>
      <c r="B15" s="59"/>
      <c r="C15" s="62"/>
      <c r="D15" s="14" t="s">
        <v>81</v>
      </c>
      <c r="E15" s="14"/>
      <c r="F15" s="14"/>
    </row>
    <row r="16" spans="1:13" ht="27.75" customHeight="1" x14ac:dyDescent="0.25">
      <c r="A16" s="14" t="s">
        <v>44</v>
      </c>
      <c r="B16" s="59"/>
      <c r="C16" s="62"/>
      <c r="D16" s="14" t="s">
        <v>82</v>
      </c>
      <c r="E16" s="14"/>
      <c r="F16" s="14">
        <v>50</v>
      </c>
    </row>
    <row r="17" spans="1:13" ht="19.5" customHeight="1" x14ac:dyDescent="0.25">
      <c r="A17" s="14" t="s">
        <v>45</v>
      </c>
      <c r="B17" s="60"/>
      <c r="C17" s="63"/>
      <c r="D17" s="14" t="s">
        <v>69</v>
      </c>
      <c r="E17" s="14">
        <f>SUM(E12:E16)</f>
        <v>0</v>
      </c>
      <c r="F17" s="94">
        <f>IF(E17&gt;0,SUMPRODUCT(E12:E16,F12:F16)/SUM(E12:E16),0)</f>
        <v>0</v>
      </c>
      <c r="G17" s="88" t="s">
        <v>111</v>
      </c>
      <c r="H17" s="89"/>
      <c r="I17" s="89"/>
      <c r="J17" s="89"/>
      <c r="K17" s="89"/>
      <c r="L17" s="89"/>
      <c r="M17" s="89"/>
    </row>
    <row r="18" spans="1:13" ht="60.75" customHeight="1" x14ac:dyDescent="0.25">
      <c r="A18" s="14" t="s">
        <v>46</v>
      </c>
      <c r="B18" s="92" t="s">
        <v>70</v>
      </c>
      <c r="C18" s="92"/>
      <c r="D18" s="92"/>
      <c r="E18" s="93">
        <f>E11+E17</f>
        <v>0</v>
      </c>
      <c r="F18" s="95">
        <f>IF(E18&gt;0,(SUMPRODUCT(E11,F11)+SUMPRODUCT(E17,F17))/E18,0)</f>
        <v>0</v>
      </c>
      <c r="G18" s="90" t="s">
        <v>112</v>
      </c>
      <c r="H18" s="91"/>
      <c r="I18" s="91"/>
      <c r="J18" s="91"/>
      <c r="K18" s="91"/>
      <c r="L18" s="91"/>
      <c r="M18" s="91"/>
    </row>
    <row r="19" spans="1:13" ht="29.25" customHeight="1" x14ac:dyDescent="0.25">
      <c r="A19" s="76" t="s">
        <v>99</v>
      </c>
      <c r="B19" s="79" t="s">
        <v>100</v>
      </c>
      <c r="C19" s="80"/>
      <c r="D19" s="80"/>
      <c r="E19" s="80"/>
      <c r="F19" s="81"/>
    </row>
    <row r="20" spans="1:13" x14ac:dyDescent="0.25">
      <c r="A20" s="77"/>
      <c r="B20" s="82" t="s">
        <v>101</v>
      </c>
      <c r="C20" s="83"/>
      <c r="D20" s="83"/>
      <c r="E20" s="84"/>
      <c r="F20" s="24"/>
    </row>
    <row r="21" spans="1:13" x14ac:dyDescent="0.25">
      <c r="A21" s="77"/>
      <c r="B21" s="82" t="s">
        <v>102</v>
      </c>
      <c r="C21" s="83"/>
      <c r="D21" s="83"/>
      <c r="E21" s="84"/>
      <c r="F21" s="24"/>
    </row>
    <row r="22" spans="1:13" x14ac:dyDescent="0.25">
      <c r="A22" s="78"/>
      <c r="B22" s="82" t="s">
        <v>103</v>
      </c>
      <c r="C22" s="83"/>
      <c r="D22" s="83"/>
      <c r="E22" s="84"/>
      <c r="F22" s="24"/>
    </row>
    <row r="23" spans="1:13" x14ac:dyDescent="0.25">
      <c r="A23" s="56" t="s">
        <v>104</v>
      </c>
      <c r="B23" s="56"/>
      <c r="C23" s="56"/>
      <c r="D23" s="56"/>
      <c r="E23" s="56"/>
      <c r="F23" s="56"/>
    </row>
    <row r="24" spans="1:13" ht="15.75" customHeight="1" x14ac:dyDescent="0.25">
      <c r="A24" s="57" t="s">
        <v>105</v>
      </c>
      <c r="B24" s="57"/>
      <c r="C24" s="57"/>
      <c r="D24" s="57"/>
      <c r="E24" s="57"/>
      <c r="F24" s="57"/>
      <c r="G24" s="15"/>
      <c r="H24" s="15"/>
      <c r="I24" s="15"/>
      <c r="J24" s="15"/>
    </row>
    <row r="25" spans="1:13" ht="14.45" customHeight="1" x14ac:dyDescent="0.25">
      <c r="A25" s="57"/>
      <c r="B25" s="57"/>
      <c r="C25" s="57"/>
      <c r="D25" s="57"/>
      <c r="E25" s="57"/>
      <c r="F25" s="57"/>
      <c r="G25" s="15"/>
      <c r="H25" s="15"/>
      <c r="I25" s="15"/>
      <c r="J25" s="15"/>
    </row>
    <row r="26" spans="1:13" ht="31.5" customHeight="1" x14ac:dyDescent="0.25">
      <c r="A26" s="57" t="s">
        <v>106</v>
      </c>
      <c r="B26" s="57"/>
      <c r="C26" s="57"/>
      <c r="D26" s="57"/>
      <c r="E26" s="57"/>
      <c r="F26" s="57"/>
      <c r="G26" s="15"/>
      <c r="H26" s="15"/>
      <c r="I26" s="15"/>
      <c r="J26" s="15"/>
    </row>
    <row r="27" spans="1:13" ht="6.75" hidden="1" customHeight="1" x14ac:dyDescent="0.25">
      <c r="A27" s="65" t="s">
        <v>98</v>
      </c>
      <c r="B27" s="66"/>
      <c r="C27" s="66"/>
      <c r="D27" s="66"/>
      <c r="E27" s="66"/>
      <c r="F27" s="66"/>
    </row>
    <row r="28" spans="1:13" ht="6.75" hidden="1" customHeight="1" x14ac:dyDescent="0.25">
      <c r="A28" s="66"/>
      <c r="B28" s="66"/>
      <c r="C28" s="66"/>
      <c r="D28" s="66"/>
      <c r="E28" s="66"/>
      <c r="F28" s="66"/>
    </row>
    <row r="29" spans="1:13" ht="6.75" hidden="1" customHeight="1" x14ac:dyDescent="0.25">
      <c r="A29" s="66"/>
      <c r="B29" s="66"/>
      <c r="C29" s="66"/>
      <c r="D29" s="66"/>
      <c r="E29" s="66"/>
      <c r="F29" s="66"/>
    </row>
    <row r="30" spans="1:13" x14ac:dyDescent="0.25">
      <c r="A30" s="66"/>
      <c r="B30" s="66"/>
      <c r="C30" s="66"/>
      <c r="D30" s="66"/>
      <c r="E30" s="66"/>
      <c r="F30" s="66"/>
    </row>
    <row r="31" spans="1:13" x14ac:dyDescent="0.25">
      <c r="A31" s="66"/>
      <c r="B31" s="66"/>
      <c r="C31" s="66"/>
      <c r="D31" s="66"/>
      <c r="E31" s="66"/>
      <c r="F31" s="66"/>
    </row>
    <row r="32" spans="1:13" x14ac:dyDescent="0.25">
      <c r="A32" s="66"/>
      <c r="B32" s="66"/>
      <c r="C32" s="66"/>
      <c r="D32" s="66"/>
      <c r="E32" s="66"/>
      <c r="F32" s="66"/>
    </row>
    <row r="33" spans="1:6" x14ac:dyDescent="0.25">
      <c r="A33" s="66"/>
      <c r="B33" s="66"/>
      <c r="C33" s="66"/>
      <c r="D33" s="66"/>
      <c r="E33" s="66"/>
      <c r="F33" s="66"/>
    </row>
    <row r="34" spans="1:6" x14ac:dyDescent="0.25">
      <c r="A34" s="66"/>
      <c r="B34" s="66"/>
      <c r="C34" s="66"/>
      <c r="D34" s="66"/>
      <c r="E34" s="66"/>
      <c r="F34" s="66"/>
    </row>
    <row r="35" spans="1:6" x14ac:dyDescent="0.25">
      <c r="A35" s="66"/>
      <c r="B35" s="66"/>
      <c r="C35" s="66"/>
      <c r="D35" s="66"/>
      <c r="E35" s="66"/>
      <c r="F35" s="66"/>
    </row>
    <row r="36" spans="1:6" x14ac:dyDescent="0.25">
      <c r="A36" s="66"/>
      <c r="B36" s="66"/>
      <c r="C36" s="66"/>
      <c r="D36" s="66"/>
      <c r="E36" s="66"/>
      <c r="F36" s="66"/>
    </row>
    <row r="37" spans="1:6" x14ac:dyDescent="0.25">
      <c r="A37" s="66"/>
      <c r="B37" s="66"/>
      <c r="C37" s="66"/>
      <c r="D37" s="66"/>
      <c r="E37" s="66"/>
      <c r="F37" s="66"/>
    </row>
    <row r="38" spans="1:6" x14ac:dyDescent="0.25">
      <c r="A38" s="66"/>
      <c r="B38" s="66"/>
      <c r="C38" s="66"/>
      <c r="D38" s="66"/>
      <c r="E38" s="66"/>
      <c r="F38" s="66"/>
    </row>
    <row r="39" spans="1:6" x14ac:dyDescent="0.25">
      <c r="A39" s="66"/>
      <c r="B39" s="66"/>
      <c r="C39" s="66"/>
      <c r="D39" s="66"/>
      <c r="E39" s="66"/>
      <c r="F39" s="66"/>
    </row>
    <row r="40" spans="1:6" x14ac:dyDescent="0.25">
      <c r="A40" s="66"/>
      <c r="B40" s="66"/>
      <c r="C40" s="66"/>
      <c r="D40" s="66"/>
      <c r="E40" s="66"/>
      <c r="F40" s="66"/>
    </row>
    <row r="41" spans="1:6" x14ac:dyDescent="0.25">
      <c r="A41" s="66"/>
      <c r="B41" s="66"/>
      <c r="C41" s="66"/>
      <c r="D41" s="66"/>
      <c r="E41" s="66"/>
      <c r="F41" s="66"/>
    </row>
    <row r="42" spans="1:6" x14ac:dyDescent="0.25">
      <c r="A42" s="66"/>
      <c r="B42" s="66"/>
      <c r="C42" s="66"/>
      <c r="D42" s="66"/>
      <c r="E42" s="66"/>
      <c r="F42" s="66"/>
    </row>
    <row r="43" spans="1:6" x14ac:dyDescent="0.25">
      <c r="A43" s="66"/>
      <c r="B43" s="66"/>
      <c r="C43" s="66"/>
      <c r="D43" s="66"/>
      <c r="E43" s="66"/>
      <c r="F43" s="66"/>
    </row>
    <row r="44" spans="1:6" x14ac:dyDescent="0.25">
      <c r="A44" s="66"/>
      <c r="B44" s="66"/>
      <c r="C44" s="66"/>
      <c r="D44" s="66"/>
      <c r="E44" s="66"/>
      <c r="F44" s="66"/>
    </row>
    <row r="45" spans="1:6" x14ac:dyDescent="0.25">
      <c r="A45" s="66"/>
      <c r="B45" s="66"/>
      <c r="C45" s="66"/>
      <c r="D45" s="66"/>
      <c r="E45" s="66"/>
      <c r="F45" s="66"/>
    </row>
    <row r="46" spans="1:6" x14ac:dyDescent="0.25">
      <c r="A46" s="66"/>
      <c r="B46" s="66"/>
      <c r="C46" s="66"/>
      <c r="D46" s="66"/>
      <c r="E46" s="66"/>
      <c r="F46" s="66"/>
    </row>
    <row r="47" spans="1:6" x14ac:dyDescent="0.25">
      <c r="A47" s="66"/>
      <c r="B47" s="66"/>
      <c r="C47" s="66"/>
      <c r="D47" s="66"/>
      <c r="E47" s="66"/>
      <c r="F47" s="66"/>
    </row>
    <row r="48" spans="1:6" ht="32.25" customHeight="1" x14ac:dyDescent="0.25">
      <c r="A48" s="17" t="s">
        <v>83</v>
      </c>
    </row>
    <row r="49" spans="1:10" ht="60" customHeight="1" x14ac:dyDescent="0.25">
      <c r="A49" s="67" t="s">
        <v>74</v>
      </c>
      <c r="B49" s="68"/>
      <c r="C49" s="68"/>
      <c r="D49" s="68"/>
      <c r="E49" s="68"/>
      <c r="F49" s="68"/>
      <c r="G49" s="18"/>
      <c r="H49" s="18"/>
      <c r="I49" s="18"/>
      <c r="J49" s="18"/>
    </row>
    <row r="50" spans="1:10" ht="27" customHeight="1" x14ac:dyDescent="0.25">
      <c r="A50" s="69" t="s">
        <v>84</v>
      </c>
      <c r="B50" s="69"/>
      <c r="C50" s="69"/>
      <c r="D50" s="69"/>
      <c r="E50" s="69"/>
      <c r="F50" s="69"/>
      <c r="G50" s="18"/>
      <c r="H50" s="18"/>
      <c r="I50" s="18"/>
      <c r="J50" s="18"/>
    </row>
    <row r="51" spans="1:10" ht="27" x14ac:dyDescent="0.25">
      <c r="A51" s="49" t="s">
        <v>38</v>
      </c>
      <c r="B51" s="46" t="s">
        <v>77</v>
      </c>
      <c r="C51" s="46"/>
      <c r="D51" s="46" t="s">
        <v>64</v>
      </c>
      <c r="E51" s="19" t="s">
        <v>75</v>
      </c>
      <c r="F51" s="19" t="s">
        <v>89</v>
      </c>
    </row>
    <row r="52" spans="1:10" ht="26.25" x14ac:dyDescent="0.25">
      <c r="A52" s="49"/>
      <c r="B52" s="19" t="s">
        <v>71</v>
      </c>
      <c r="C52" s="19" t="s">
        <v>72</v>
      </c>
      <c r="D52" s="46"/>
      <c r="E52" s="20" t="s">
        <v>65</v>
      </c>
      <c r="F52" s="20" t="s">
        <v>66</v>
      </c>
    </row>
    <row r="53" spans="1:10" ht="15" customHeight="1" x14ac:dyDescent="0.25">
      <c r="A53" s="20" t="s">
        <v>28</v>
      </c>
      <c r="B53" s="64" t="s">
        <v>90</v>
      </c>
      <c r="C53" s="64" t="s">
        <v>108</v>
      </c>
      <c r="D53" s="20" t="s">
        <v>76</v>
      </c>
      <c r="E53" s="22"/>
      <c r="F53" s="20">
        <v>50</v>
      </c>
    </row>
    <row r="54" spans="1:10" x14ac:dyDescent="0.25">
      <c r="A54" s="20" t="s">
        <v>29</v>
      </c>
      <c r="B54" s="64"/>
      <c r="C54" s="64"/>
      <c r="D54" s="20" t="s">
        <v>78</v>
      </c>
      <c r="E54" s="22"/>
      <c r="F54" s="20"/>
    </row>
    <row r="55" spans="1:10" x14ac:dyDescent="0.25">
      <c r="A55" s="20" t="s">
        <v>30</v>
      </c>
      <c r="B55" s="64"/>
      <c r="C55" s="64"/>
      <c r="D55" s="20" t="s">
        <v>79</v>
      </c>
      <c r="E55" s="22">
        <v>24500</v>
      </c>
      <c r="F55" s="20">
        <v>50</v>
      </c>
    </row>
    <row r="56" spans="1:10" x14ac:dyDescent="0.25">
      <c r="A56" s="20" t="s">
        <v>31</v>
      </c>
      <c r="B56" s="64"/>
      <c r="C56" s="64"/>
      <c r="D56" s="20" t="s">
        <v>81</v>
      </c>
      <c r="E56" s="22"/>
      <c r="F56" s="20">
        <v>25</v>
      </c>
    </row>
    <row r="57" spans="1:10" ht="26.25" x14ac:dyDescent="0.25">
      <c r="A57" s="20" t="s">
        <v>32</v>
      </c>
      <c r="B57" s="64"/>
      <c r="C57" s="64"/>
      <c r="D57" s="20" t="s">
        <v>82</v>
      </c>
      <c r="E57" s="22"/>
      <c r="F57" s="20"/>
    </row>
    <row r="58" spans="1:10" x14ac:dyDescent="0.25">
      <c r="A58" s="20" t="s">
        <v>39</v>
      </c>
      <c r="B58" s="64"/>
      <c r="C58" s="64"/>
      <c r="D58" s="20" t="s">
        <v>68</v>
      </c>
      <c r="E58" s="22">
        <f>SUM(E53:E57)</f>
        <v>24500</v>
      </c>
      <c r="F58" s="20">
        <f>IF(E58&gt;0,SUMPRODUCT(E53:E57,F53:F57)/SUM(E53:E57),0)</f>
        <v>50</v>
      </c>
    </row>
    <row r="59" spans="1:10" x14ac:dyDescent="0.25">
      <c r="A59" s="20" t="s">
        <v>40</v>
      </c>
      <c r="B59" s="50" t="s">
        <v>91</v>
      </c>
      <c r="C59" s="50" t="s">
        <v>85</v>
      </c>
      <c r="D59" s="20" t="s">
        <v>76</v>
      </c>
      <c r="E59" s="22"/>
      <c r="F59" s="20">
        <v>60</v>
      </c>
    </row>
    <row r="60" spans="1:10" x14ac:dyDescent="0.25">
      <c r="A60" s="20" t="s">
        <v>41</v>
      </c>
      <c r="B60" s="51"/>
      <c r="C60" s="51"/>
      <c r="D60" s="20" t="s">
        <v>78</v>
      </c>
      <c r="E60" s="22"/>
      <c r="F60" s="20"/>
    </row>
    <row r="61" spans="1:10" x14ac:dyDescent="0.25">
      <c r="A61" s="20" t="s">
        <v>42</v>
      </c>
      <c r="B61" s="51"/>
      <c r="C61" s="51"/>
      <c r="D61" s="20" t="s">
        <v>79</v>
      </c>
      <c r="E61" s="22">
        <v>89500</v>
      </c>
      <c r="F61" s="20">
        <v>60</v>
      </c>
    </row>
    <row r="62" spans="1:10" x14ac:dyDescent="0.25">
      <c r="A62" s="20" t="s">
        <v>43</v>
      </c>
      <c r="B62" s="51"/>
      <c r="C62" s="51"/>
      <c r="D62" s="20" t="s">
        <v>81</v>
      </c>
      <c r="E62" s="20">
        <v>3000</v>
      </c>
      <c r="F62" s="20">
        <v>35</v>
      </c>
    </row>
    <row r="63" spans="1:10" ht="26.25" x14ac:dyDescent="0.25">
      <c r="A63" s="20" t="s">
        <v>44</v>
      </c>
      <c r="B63" s="51"/>
      <c r="C63" s="51"/>
      <c r="D63" s="20" t="s">
        <v>82</v>
      </c>
      <c r="E63" s="22">
        <v>5000</v>
      </c>
      <c r="F63" s="20">
        <v>50</v>
      </c>
    </row>
    <row r="64" spans="1:10" x14ac:dyDescent="0.25">
      <c r="A64" s="20" t="s">
        <v>45</v>
      </c>
      <c r="B64" s="52"/>
      <c r="C64" s="52"/>
      <c r="D64" s="20" t="s">
        <v>69</v>
      </c>
      <c r="E64" s="22">
        <f>SUM(E59:E63)</f>
        <v>97500</v>
      </c>
      <c r="F64" s="87">
        <f>IF(E64&gt;0,SUMPRODUCT(E59:E63,F59:F63)/SUM(E59:E63),0)</f>
        <v>58.717948717948715</v>
      </c>
    </row>
    <row r="65" spans="1:10" x14ac:dyDescent="0.25">
      <c r="A65" s="20" t="s">
        <v>46</v>
      </c>
      <c r="B65" s="46" t="s">
        <v>70</v>
      </c>
      <c r="C65" s="46"/>
      <c r="D65" s="46"/>
      <c r="E65" s="22">
        <f>E58+E64</f>
        <v>122000</v>
      </c>
      <c r="F65" s="87">
        <f>IF(E65&gt;0,(SUMPRODUCT(E58,F58)+SUMPRODUCT(E64,F64))/E65,0)</f>
        <v>56.967213114754095</v>
      </c>
    </row>
    <row r="66" spans="1:10" ht="15" customHeight="1" x14ac:dyDescent="0.25">
      <c r="A66" s="53" t="s">
        <v>99</v>
      </c>
      <c r="B66" s="37" t="s">
        <v>100</v>
      </c>
      <c r="C66" s="38"/>
      <c r="D66" s="38"/>
      <c r="E66" s="38"/>
      <c r="F66" s="39"/>
    </row>
    <row r="67" spans="1:10" x14ac:dyDescent="0.25">
      <c r="A67" s="54"/>
      <c r="B67" s="40" t="s">
        <v>101</v>
      </c>
      <c r="C67" s="41"/>
      <c r="D67" s="41"/>
      <c r="E67" s="42"/>
      <c r="F67" s="20" t="s">
        <v>107</v>
      </c>
    </row>
    <row r="68" spans="1:10" ht="15" customHeight="1" x14ac:dyDescent="0.25">
      <c r="A68" s="54"/>
      <c r="B68" s="40" t="s">
        <v>102</v>
      </c>
      <c r="C68" s="41"/>
      <c r="D68" s="41"/>
      <c r="E68" s="42"/>
      <c r="F68" s="20" t="s">
        <v>107</v>
      </c>
      <c r="G68" s="23"/>
      <c r="H68" s="18"/>
      <c r="I68" s="18"/>
      <c r="J68" s="18"/>
    </row>
    <row r="69" spans="1:10" ht="15" customHeight="1" x14ac:dyDescent="0.25">
      <c r="A69" s="55"/>
      <c r="B69" s="40" t="s">
        <v>103</v>
      </c>
      <c r="C69" s="41"/>
      <c r="D69" s="41"/>
      <c r="E69" s="42"/>
      <c r="F69" s="20" t="s">
        <v>107</v>
      </c>
      <c r="G69" s="23"/>
      <c r="H69" s="18"/>
      <c r="I69" s="18"/>
      <c r="J69" s="18"/>
    </row>
    <row r="70" spans="1:10" ht="25.5" customHeight="1" x14ac:dyDescent="0.25">
      <c r="A70" s="47" t="s">
        <v>104</v>
      </c>
      <c r="B70" s="47"/>
      <c r="C70" s="47"/>
      <c r="D70" s="47"/>
      <c r="E70" s="47"/>
      <c r="F70" s="47"/>
      <c r="G70" s="27"/>
      <c r="H70" s="27"/>
      <c r="I70" s="27"/>
      <c r="J70" s="27"/>
    </row>
    <row r="71" spans="1:10" ht="21.75" customHeight="1" x14ac:dyDescent="0.25">
      <c r="A71" s="30" t="s">
        <v>105</v>
      </c>
      <c r="B71" s="30"/>
      <c r="C71" s="30"/>
      <c r="D71" s="30"/>
      <c r="E71" s="30"/>
      <c r="F71" s="30"/>
      <c r="G71" s="26"/>
      <c r="H71" s="26"/>
      <c r="I71" s="26"/>
      <c r="J71" s="26"/>
    </row>
    <row r="72" spans="1:10" x14ac:dyDescent="0.25">
      <c r="A72" s="30"/>
      <c r="B72" s="30"/>
      <c r="C72" s="30"/>
      <c r="D72" s="30"/>
      <c r="E72" s="30"/>
      <c r="F72" s="30"/>
      <c r="G72" s="26"/>
      <c r="H72" s="26"/>
      <c r="I72" s="26"/>
      <c r="J72" s="26"/>
    </row>
    <row r="73" spans="1:10" ht="33" customHeight="1" x14ac:dyDescent="0.25">
      <c r="A73" s="30" t="s">
        <v>106</v>
      </c>
      <c r="B73" s="30"/>
      <c r="C73" s="30"/>
      <c r="D73" s="30"/>
      <c r="E73" s="30"/>
      <c r="F73" s="30"/>
      <c r="G73" s="25"/>
      <c r="H73" s="25"/>
      <c r="I73" s="25"/>
      <c r="J73" s="25"/>
    </row>
    <row r="74" spans="1:10" ht="21.75" customHeight="1" x14ac:dyDescent="0.25">
      <c r="A74" s="28"/>
      <c r="B74" s="28"/>
      <c r="C74" s="28"/>
      <c r="D74" s="28"/>
      <c r="E74" s="28"/>
      <c r="F74" s="28"/>
      <c r="G74" s="25"/>
      <c r="H74" s="25"/>
      <c r="I74" s="25"/>
      <c r="J74" s="25"/>
    </row>
    <row r="75" spans="1:10" ht="22.5" customHeight="1" x14ac:dyDescent="0.25">
      <c r="A75" s="31" t="s">
        <v>86</v>
      </c>
      <c r="B75" s="32"/>
      <c r="C75" s="32"/>
      <c r="D75" s="32"/>
      <c r="E75" s="32"/>
      <c r="F75" s="32"/>
      <c r="G75" s="33"/>
      <c r="H75" s="18"/>
      <c r="I75" s="18"/>
      <c r="J75" s="18"/>
    </row>
    <row r="76" spans="1:10" ht="39" x14ac:dyDescent="0.25">
      <c r="A76" s="49" t="s">
        <v>38</v>
      </c>
      <c r="B76" s="46" t="s">
        <v>77</v>
      </c>
      <c r="C76" s="46"/>
      <c r="D76" s="46" t="s">
        <v>64</v>
      </c>
      <c r="E76" s="19" t="s">
        <v>75</v>
      </c>
      <c r="F76" s="19" t="s">
        <v>89</v>
      </c>
      <c r="G76" s="19" t="s">
        <v>110</v>
      </c>
      <c r="H76" s="18"/>
      <c r="I76" s="18"/>
      <c r="J76" s="18"/>
    </row>
    <row r="77" spans="1:10" ht="26.25" x14ac:dyDescent="0.25">
      <c r="A77" s="49"/>
      <c r="B77" s="19" t="s">
        <v>71</v>
      </c>
      <c r="C77" s="19" t="s">
        <v>72</v>
      </c>
      <c r="D77" s="46"/>
      <c r="E77" s="20" t="s">
        <v>65</v>
      </c>
      <c r="F77" s="20" t="s">
        <v>66</v>
      </c>
      <c r="G77" s="21"/>
      <c r="H77" s="18"/>
      <c r="I77" s="18"/>
      <c r="J77" s="18"/>
    </row>
    <row r="78" spans="1:10" x14ac:dyDescent="0.25">
      <c r="A78" s="20" t="s">
        <v>28</v>
      </c>
      <c r="B78" s="48" t="s">
        <v>92</v>
      </c>
      <c r="C78" s="43" t="s">
        <v>87</v>
      </c>
      <c r="D78" s="20" t="s">
        <v>76</v>
      </c>
      <c r="E78" s="22">
        <v>2000</v>
      </c>
      <c r="F78" s="20">
        <f>50</f>
        <v>50</v>
      </c>
      <c r="G78" s="22">
        <f>E78*(100-F78)%</f>
        <v>1000</v>
      </c>
      <c r="H78" s="18"/>
      <c r="I78" s="18"/>
      <c r="J78" s="18"/>
    </row>
    <row r="79" spans="1:10" x14ac:dyDescent="0.25">
      <c r="A79" s="20" t="s">
        <v>29</v>
      </c>
      <c r="B79" s="48"/>
      <c r="C79" s="44"/>
      <c r="D79" s="20" t="s">
        <v>78</v>
      </c>
      <c r="E79" s="22"/>
      <c r="F79" s="20">
        <v>85</v>
      </c>
      <c r="G79" s="22">
        <f t="shared" ref="G79:G88" si="0">E79*(100-F79)%</f>
        <v>0</v>
      </c>
      <c r="H79" s="18"/>
      <c r="I79" s="18"/>
      <c r="J79" s="18"/>
    </row>
    <row r="80" spans="1:10" x14ac:dyDescent="0.25">
      <c r="A80" s="20" t="s">
        <v>30</v>
      </c>
      <c r="B80" s="48"/>
      <c r="C80" s="44"/>
      <c r="D80" s="20" t="s">
        <v>79</v>
      </c>
      <c r="E80" s="22">
        <v>80000</v>
      </c>
      <c r="F80" s="20">
        <f>50+15</f>
        <v>65</v>
      </c>
      <c r="G80" s="22">
        <f t="shared" si="0"/>
        <v>28000</v>
      </c>
      <c r="H80" s="18"/>
      <c r="I80" s="18"/>
      <c r="J80" s="18"/>
    </row>
    <row r="81" spans="1:10" x14ac:dyDescent="0.25">
      <c r="A81" s="20" t="s">
        <v>31</v>
      </c>
      <c r="B81" s="48"/>
      <c r="C81" s="44"/>
      <c r="D81" s="20" t="s">
        <v>81</v>
      </c>
      <c r="E81" s="22">
        <v>10000</v>
      </c>
      <c r="F81" s="20">
        <f>25+15</f>
        <v>40</v>
      </c>
      <c r="G81" s="22">
        <f t="shared" si="0"/>
        <v>6000</v>
      </c>
      <c r="H81" s="18"/>
      <c r="I81" s="18"/>
      <c r="J81" s="18"/>
    </row>
    <row r="82" spans="1:10" ht="39" x14ac:dyDescent="0.25">
      <c r="A82" s="20" t="s">
        <v>32</v>
      </c>
      <c r="B82" s="48"/>
      <c r="C82" s="44"/>
      <c r="D82" s="20" t="s">
        <v>88</v>
      </c>
      <c r="E82" s="22">
        <v>0</v>
      </c>
      <c r="F82" s="20">
        <v>0</v>
      </c>
      <c r="G82" s="22">
        <f t="shared" si="0"/>
        <v>0</v>
      </c>
      <c r="H82" s="18"/>
      <c r="I82" s="18"/>
      <c r="J82" s="18"/>
    </row>
    <row r="83" spans="1:10" x14ac:dyDescent="0.25">
      <c r="A83" s="20" t="s">
        <v>39</v>
      </c>
      <c r="B83" s="48"/>
      <c r="C83" s="45"/>
      <c r="D83" s="20" t="s">
        <v>68</v>
      </c>
      <c r="E83" s="22">
        <f>SUM(E78:E82)</f>
        <v>92000</v>
      </c>
      <c r="F83" s="87">
        <f>IF(E83&gt;0,SUMPRODUCT(E78:E82,F78:F82)/SUM(E78:E82),0)</f>
        <v>61.956521739130437</v>
      </c>
      <c r="G83" s="22">
        <f t="shared" si="0"/>
        <v>35000</v>
      </c>
      <c r="H83" s="18"/>
      <c r="I83" s="18"/>
      <c r="J83" s="18"/>
    </row>
    <row r="84" spans="1:10" x14ac:dyDescent="0.25">
      <c r="A84" s="20" t="s">
        <v>40</v>
      </c>
      <c r="B84" s="43" t="s">
        <v>93</v>
      </c>
      <c r="C84" s="43" t="s">
        <v>85</v>
      </c>
      <c r="D84" s="20" t="s">
        <v>76</v>
      </c>
      <c r="E84" s="22">
        <v>3000</v>
      </c>
      <c r="F84" s="20">
        <f>60</f>
        <v>60</v>
      </c>
      <c r="G84" s="22">
        <f>E84*(100-F84)%</f>
        <v>1200</v>
      </c>
      <c r="H84" s="18"/>
      <c r="I84" s="18"/>
      <c r="J84" s="18"/>
    </row>
    <row r="85" spans="1:10" x14ac:dyDescent="0.25">
      <c r="A85" s="20" t="s">
        <v>41</v>
      </c>
      <c r="B85" s="44"/>
      <c r="C85" s="44"/>
      <c r="D85" s="20" t="s">
        <v>78</v>
      </c>
      <c r="E85" s="22"/>
      <c r="F85" s="20">
        <v>85</v>
      </c>
      <c r="G85" s="22">
        <f t="shared" si="0"/>
        <v>0</v>
      </c>
      <c r="H85" s="18"/>
      <c r="I85" s="18"/>
      <c r="J85" s="18"/>
    </row>
    <row r="86" spans="1:10" x14ac:dyDescent="0.25">
      <c r="A86" s="20" t="s">
        <v>42</v>
      </c>
      <c r="B86" s="44"/>
      <c r="C86" s="44"/>
      <c r="D86" s="20" t="s">
        <v>80</v>
      </c>
      <c r="E86" s="22">
        <v>89500</v>
      </c>
      <c r="F86" s="20">
        <f>60+15</f>
        <v>75</v>
      </c>
      <c r="G86" s="22">
        <f t="shared" si="0"/>
        <v>22375</v>
      </c>
      <c r="H86" s="18"/>
      <c r="I86" s="18"/>
      <c r="J86" s="18"/>
    </row>
    <row r="87" spans="1:10" x14ac:dyDescent="0.25">
      <c r="A87" s="20" t="s">
        <v>43</v>
      </c>
      <c r="B87" s="44"/>
      <c r="C87" s="44"/>
      <c r="D87" s="20" t="s">
        <v>81</v>
      </c>
      <c r="E87" s="22"/>
      <c r="F87" s="20">
        <f>35+15</f>
        <v>50</v>
      </c>
      <c r="G87" s="22">
        <f t="shared" si="0"/>
        <v>0</v>
      </c>
      <c r="H87" s="18"/>
      <c r="I87" s="18"/>
      <c r="J87" s="18"/>
    </row>
    <row r="88" spans="1:10" ht="39" x14ac:dyDescent="0.25">
      <c r="A88" s="20" t="s">
        <v>44</v>
      </c>
      <c r="B88" s="44"/>
      <c r="C88" s="44"/>
      <c r="D88" s="20" t="s">
        <v>88</v>
      </c>
      <c r="E88" s="22">
        <v>5000</v>
      </c>
      <c r="F88" s="20">
        <v>50</v>
      </c>
      <c r="G88" s="22">
        <f t="shared" si="0"/>
        <v>2500</v>
      </c>
      <c r="H88" s="18"/>
      <c r="I88" s="18"/>
      <c r="J88" s="18"/>
    </row>
    <row r="89" spans="1:10" x14ac:dyDescent="0.25">
      <c r="A89" s="20" t="s">
        <v>45</v>
      </c>
      <c r="B89" s="45"/>
      <c r="C89" s="45"/>
      <c r="D89" s="20" t="s">
        <v>69</v>
      </c>
      <c r="E89" s="22">
        <f>SUM(E84:E88)</f>
        <v>97500</v>
      </c>
      <c r="F89" s="86">
        <f>IF(E89&gt;0,SUMPRODUCT(E84:E88,F84:F88)/SUM(E84:E88),0)</f>
        <v>73.256410256410263</v>
      </c>
      <c r="G89" s="21"/>
      <c r="H89" s="18"/>
      <c r="I89" s="18"/>
      <c r="J89" s="18"/>
    </row>
    <row r="90" spans="1:10" x14ac:dyDescent="0.25">
      <c r="A90" s="20" t="s">
        <v>46</v>
      </c>
      <c r="B90" s="46" t="s">
        <v>70</v>
      </c>
      <c r="C90" s="46"/>
      <c r="D90" s="46"/>
      <c r="E90" s="22">
        <f>E83+E89</f>
        <v>189500</v>
      </c>
      <c r="F90" s="86">
        <f>IF(E90&gt;0,(SUMPRODUCT(E83,F83)+SUMPRODUCT(E89,F89))/E90,0)</f>
        <v>67.770448548812666</v>
      </c>
      <c r="G90" s="29">
        <f>G83/E90</f>
        <v>0.18469656992084432</v>
      </c>
      <c r="H90" s="18" t="s">
        <v>97</v>
      </c>
      <c r="I90" s="18"/>
      <c r="J90" s="18"/>
    </row>
    <row r="91" spans="1:10" x14ac:dyDescent="0.25">
      <c r="A91" s="34" t="s">
        <v>99</v>
      </c>
      <c r="B91" s="37" t="s">
        <v>100</v>
      </c>
      <c r="C91" s="38"/>
      <c r="D91" s="38"/>
      <c r="E91" s="38"/>
      <c r="F91" s="39"/>
    </row>
    <row r="92" spans="1:10" x14ac:dyDescent="0.25">
      <c r="A92" s="35"/>
      <c r="B92" s="40" t="s">
        <v>101</v>
      </c>
      <c r="C92" s="41"/>
      <c r="D92" s="41"/>
      <c r="E92" s="42"/>
      <c r="F92" s="20" t="s">
        <v>107</v>
      </c>
    </row>
    <row r="93" spans="1:10" ht="15" customHeight="1" x14ac:dyDescent="0.25">
      <c r="A93" s="35"/>
      <c r="B93" s="40" t="s">
        <v>102</v>
      </c>
      <c r="C93" s="41"/>
      <c r="D93" s="41"/>
      <c r="E93" s="42"/>
      <c r="F93" s="20" t="s">
        <v>109</v>
      </c>
      <c r="G93" s="23"/>
      <c r="H93" s="18"/>
      <c r="I93" s="18"/>
      <c r="J93" s="18"/>
    </row>
    <row r="94" spans="1:10" ht="15" customHeight="1" x14ac:dyDescent="0.25">
      <c r="A94" s="36"/>
      <c r="B94" s="40" t="s">
        <v>103</v>
      </c>
      <c r="C94" s="41"/>
      <c r="D94" s="41"/>
      <c r="E94" s="42"/>
      <c r="F94" s="20" t="s">
        <v>107</v>
      </c>
      <c r="G94" s="23"/>
      <c r="H94" s="18"/>
      <c r="I94" s="18"/>
      <c r="J94" s="18"/>
    </row>
    <row r="95" spans="1:10" ht="25.5" customHeight="1" x14ac:dyDescent="0.25">
      <c r="A95" s="47" t="s">
        <v>104</v>
      </c>
      <c r="B95" s="47"/>
      <c r="C95" s="47"/>
      <c r="D95" s="47"/>
      <c r="E95" s="47"/>
      <c r="F95" s="47"/>
      <c r="G95" s="27"/>
      <c r="H95" s="27"/>
      <c r="I95" s="27"/>
      <c r="J95" s="27"/>
    </row>
    <row r="96" spans="1:10" ht="21.75" customHeight="1" x14ac:dyDescent="0.25">
      <c r="A96" s="30" t="s">
        <v>105</v>
      </c>
      <c r="B96" s="30"/>
      <c r="C96" s="30"/>
      <c r="D96" s="30"/>
      <c r="E96" s="30"/>
      <c r="F96" s="30"/>
      <c r="G96" s="26"/>
      <c r="H96" s="26"/>
      <c r="I96" s="26"/>
      <c r="J96" s="26"/>
    </row>
    <row r="97" spans="1:10" x14ac:dyDescent="0.25">
      <c r="A97" s="30"/>
      <c r="B97" s="30"/>
      <c r="C97" s="30"/>
      <c r="D97" s="30"/>
      <c r="E97" s="30"/>
      <c r="F97" s="30"/>
      <c r="G97" s="26"/>
      <c r="H97" s="26"/>
      <c r="I97" s="26"/>
      <c r="J97" s="26"/>
    </row>
    <row r="98" spans="1:10" ht="33" customHeight="1" x14ac:dyDescent="0.25">
      <c r="A98" s="30" t="s">
        <v>106</v>
      </c>
      <c r="B98" s="30"/>
      <c r="C98" s="30"/>
      <c r="D98" s="30"/>
      <c r="E98" s="30"/>
      <c r="F98" s="30"/>
      <c r="G98" s="25"/>
      <c r="H98" s="25"/>
      <c r="I98" s="25"/>
      <c r="J98" s="25"/>
    </row>
  </sheetData>
  <mergeCells count="58">
    <mergeCell ref="B6:B11"/>
    <mergeCell ref="C6:C11"/>
    <mergeCell ref="B21:E21"/>
    <mergeCell ref="B22:E22"/>
    <mergeCell ref="G11:M11"/>
    <mergeCell ref="G17:M17"/>
    <mergeCell ref="G18:M18"/>
    <mergeCell ref="A1:F1"/>
    <mergeCell ref="A3:F3"/>
    <mergeCell ref="A4:A5"/>
    <mergeCell ref="B4:C4"/>
    <mergeCell ref="D4:D5"/>
    <mergeCell ref="A2:F2"/>
    <mergeCell ref="B53:B58"/>
    <mergeCell ref="C53:C58"/>
    <mergeCell ref="A27:F47"/>
    <mergeCell ref="A49:F49"/>
    <mergeCell ref="A50:F50"/>
    <mergeCell ref="A51:A52"/>
    <mergeCell ref="B51:C51"/>
    <mergeCell ref="D51:D52"/>
    <mergeCell ref="A23:F23"/>
    <mergeCell ref="A24:F25"/>
    <mergeCell ref="A26:F26"/>
    <mergeCell ref="B12:B17"/>
    <mergeCell ref="C12:C17"/>
    <mergeCell ref="B18:D18"/>
    <mergeCell ref="A19:A22"/>
    <mergeCell ref="B19:F19"/>
    <mergeCell ref="B20:E20"/>
    <mergeCell ref="B59:B64"/>
    <mergeCell ref="A66:A69"/>
    <mergeCell ref="B66:F66"/>
    <mergeCell ref="B67:E67"/>
    <mergeCell ref="B68:E68"/>
    <mergeCell ref="C59:C64"/>
    <mergeCell ref="B65:D65"/>
    <mergeCell ref="B69:E69"/>
    <mergeCell ref="A70:F70"/>
    <mergeCell ref="A71:F72"/>
    <mergeCell ref="A95:F95"/>
    <mergeCell ref="A96:F97"/>
    <mergeCell ref="B78:B83"/>
    <mergeCell ref="C78:C83"/>
    <mergeCell ref="A76:A77"/>
    <mergeCell ref="A98:F98"/>
    <mergeCell ref="A75:G75"/>
    <mergeCell ref="A73:F73"/>
    <mergeCell ref="A91:A94"/>
    <mergeCell ref="B91:F91"/>
    <mergeCell ref="B92:E92"/>
    <mergeCell ref="B93:E93"/>
    <mergeCell ref="B94:E94"/>
    <mergeCell ref="B84:B89"/>
    <mergeCell ref="C84:C89"/>
    <mergeCell ref="B90:D90"/>
    <mergeCell ref="B76:C76"/>
    <mergeCell ref="D76:D77"/>
  </mergeCells>
  <pageMargins left="0.51181102362204722" right="0.51181102362204722" top="0.74803149606299213" bottom="0.74803149606299213" header="0.31496062992125984" footer="0.31496062992125984"/>
  <pageSetup paperSize="9" scale="66" fitToHeight="0"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Support sheet</vt:lpstr>
      <vt:lpstr>10.PIELIKUMS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"Kārtība, kādā Eiropas Savienības struktūrfondu un Kohēzijas fonda vadībā iesaistītās institūcijas nodrošina plānošanas dokumentu sagatavošanu un šo fondu ieviešanu 2014.-2020.gada plānošanas periodā" 1.pielikums</dc:title>
  <dc:subject>Pielikums</dc:subject>
  <dc:creator>Gundega Morgana</dc:creator>
  <cp:keywords>tel.67095480, gundega.morgana@fm.gov.lv</cp:keywords>
  <dc:description>Gundega.Morgana@fm.gov.lv, 67095480</dc:description>
  <cp:lastModifiedBy>Antra Dzērve-Štrāla</cp:lastModifiedBy>
  <cp:lastPrinted>2019-09-03T07:28:40Z</cp:lastPrinted>
  <dcterms:created xsi:type="dcterms:W3CDTF">2014-03-04T14:47:17Z</dcterms:created>
  <dcterms:modified xsi:type="dcterms:W3CDTF">2020-04-17T06:37:09Z</dcterms:modified>
</cp:coreProperties>
</file>