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JNPAD\IPAN\SAM\VARAM\2.2.1.1._IKT\2.kārtas projekti\"/>
    </mc:Choice>
  </mc:AlternateContent>
  <bookViews>
    <workbookView xWindow="0" yWindow="0" windowWidth="14370" windowHeight="11940"/>
  </bookViews>
  <sheets>
    <sheet name="Personāla atlīdzība" sheetId="1" r:id="rId1"/>
    <sheet name="Citas izmaksas"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9" i="1"/>
  <c r="G10" i="1"/>
  <c r="G8" i="1"/>
  <c r="G5" i="1"/>
  <c r="G6" i="1"/>
  <c r="G4" i="1"/>
  <c r="C14" i="2"/>
  <c r="C6" i="2"/>
  <c r="C11" i="2"/>
  <c r="L11" i="1"/>
  <c r="M11" i="1"/>
  <c r="N11" i="1"/>
  <c r="O11" i="1"/>
  <c r="L9" i="1"/>
  <c r="L10" i="1"/>
  <c r="L8" i="1"/>
  <c r="L7" i="1"/>
  <c r="M9" i="1"/>
  <c r="M10" i="1"/>
  <c r="M8" i="1"/>
  <c r="M7" i="1"/>
  <c r="N9" i="1"/>
  <c r="N10" i="1"/>
  <c r="N8" i="1"/>
  <c r="N7" i="1"/>
  <c r="M6" i="1"/>
  <c r="N6" i="1"/>
  <c r="M5" i="1"/>
  <c r="N5" i="1"/>
  <c r="L5" i="1"/>
  <c r="L6" i="1"/>
  <c r="M4" i="1"/>
  <c r="N4" i="1"/>
  <c r="L4" i="1"/>
  <c r="O8" i="1"/>
  <c r="O9" i="1"/>
  <c r="O10" i="1"/>
  <c r="O7" i="1"/>
  <c r="O5" i="1"/>
  <c r="O6" i="1"/>
  <c r="O4" i="1"/>
  <c r="O3" i="1"/>
  <c r="M3" i="1"/>
  <c r="N3" i="1"/>
  <c r="L3" i="1"/>
</calcChain>
</file>

<file path=xl/comments1.xml><?xml version="1.0" encoding="utf-8"?>
<comments xmlns="http://schemas.openxmlformats.org/spreadsheetml/2006/main">
  <authors>
    <author>Madara Zamarina</author>
  </authors>
  <commentList>
    <comment ref="O3" authorId="0" shapeId="0">
      <text>
        <r>
          <rPr>
            <b/>
            <sz val="9"/>
            <color indexed="81"/>
            <rFont val="Tahoma"/>
            <family val="2"/>
            <charset val="186"/>
          </rPr>
          <t>Madara Zamarina:</t>
        </r>
        <r>
          <rPr>
            <sz val="9"/>
            <color indexed="81"/>
            <rFont val="Tahoma"/>
            <family val="2"/>
            <charset val="186"/>
          </rPr>
          <t xml:space="preserve">
</t>
        </r>
        <r>
          <rPr>
            <sz val="9"/>
            <color indexed="10"/>
            <rFont val="Tahoma"/>
            <family val="2"/>
            <charset val="186"/>
          </rPr>
          <t>Pārliecināties par atbilstību ar projekta iesnieguma 3.pielikumā "Projekta budžeta kopsavilkums" iekļauto izmaksu apmēru!</t>
        </r>
      </text>
    </comment>
    <comment ref="O7" authorId="0" shapeId="0">
      <text>
        <r>
          <rPr>
            <b/>
            <sz val="9"/>
            <color indexed="81"/>
            <rFont val="Tahoma"/>
            <family val="2"/>
            <charset val="186"/>
          </rPr>
          <t>Madara Zamarina:</t>
        </r>
        <r>
          <rPr>
            <sz val="9"/>
            <color indexed="81"/>
            <rFont val="Tahoma"/>
            <family val="2"/>
            <charset val="186"/>
          </rPr>
          <t xml:space="preserve">
</t>
        </r>
        <r>
          <rPr>
            <sz val="9"/>
            <color indexed="10"/>
            <rFont val="Tahoma"/>
            <family val="2"/>
            <charset val="186"/>
          </rPr>
          <t>Pārliecināties par atbilstību ar projekta iesnieguma 3.pielikumā "Projekta budžeta kopsavilkums" iekļauto izmaksu apmēru!</t>
        </r>
      </text>
    </comment>
  </commentList>
</comments>
</file>

<file path=xl/comments2.xml><?xml version="1.0" encoding="utf-8"?>
<comments xmlns="http://schemas.openxmlformats.org/spreadsheetml/2006/main">
  <authors>
    <author>Madara Zamarina</author>
  </authors>
  <commentList>
    <comment ref="C1" authorId="0" shapeId="0">
      <text>
        <r>
          <rPr>
            <b/>
            <sz val="9"/>
            <color indexed="81"/>
            <rFont val="Tahoma"/>
            <family val="2"/>
            <charset val="186"/>
          </rPr>
          <t>Madara Zamarina:</t>
        </r>
        <r>
          <rPr>
            <sz val="9"/>
            <color indexed="81"/>
            <rFont val="Tahoma"/>
            <family val="2"/>
            <charset val="186"/>
          </rPr>
          <t xml:space="preserve">
</t>
        </r>
        <r>
          <rPr>
            <sz val="9"/>
            <color indexed="10"/>
            <rFont val="Tahoma"/>
            <family val="2"/>
            <charset val="186"/>
          </rPr>
          <t>Pārliecināties par atbilstību ar skaidrojumā sniegto aprēķinu un projekta iesnieguma 3.pielikumā "Projekta budžeta kopsavilkums" iekļauto izmaksu apmēru!</t>
        </r>
      </text>
    </comment>
    <comment ref="D1" authorId="0" shapeId="0">
      <text>
        <r>
          <rPr>
            <b/>
            <sz val="9"/>
            <color indexed="81"/>
            <rFont val="Tahoma"/>
            <family val="2"/>
            <charset val="186"/>
          </rPr>
          <t>Madara Zamarina:</t>
        </r>
        <r>
          <rPr>
            <sz val="9"/>
            <color indexed="81"/>
            <rFont val="Tahoma"/>
            <family val="2"/>
            <charset val="186"/>
          </rPr>
          <t xml:space="preserve">
Ja izmaksas kādā pozīcijā nav paredzētas, aili dzēš vai atstāj tukšu.</t>
        </r>
      </text>
    </comment>
  </commentList>
</comments>
</file>

<file path=xl/sharedStrings.xml><?xml version="1.0" encoding="utf-8"?>
<sst xmlns="http://schemas.openxmlformats.org/spreadsheetml/2006/main" count="96" uniqueCount="90">
  <si>
    <t>Atalgojums</t>
  </si>
  <si>
    <t>Amats projektā</t>
  </si>
  <si>
    <t>Atlīdzība</t>
  </si>
  <si>
    <t>Slodze projektā</t>
  </si>
  <si>
    <t>Iesaistes ilgums (mēnešos)</t>
  </si>
  <si>
    <t>Atlīdzības izmaksas</t>
  </si>
  <si>
    <t>Kopā, EUR</t>
  </si>
  <si>
    <t>Amata saime</t>
  </si>
  <si>
    <t>Mēnešalgu līmenis</t>
  </si>
  <si>
    <t>Mēnešalgu grupa</t>
  </si>
  <si>
    <t>Vadības personāls</t>
  </si>
  <si>
    <t>Īstenošanas personāls</t>
  </si>
  <si>
    <t>Piemēram, Projekta vadītājs</t>
  </si>
  <si>
    <t>19.3.</t>
  </si>
  <si>
    <t>IV</t>
  </si>
  <si>
    <t>Piemēram, Grāmatvedis</t>
  </si>
  <si>
    <t>14.</t>
  </si>
  <si>
    <t>II</t>
  </si>
  <si>
    <t>Skaits</t>
  </si>
  <si>
    <t>Piemēram, Sistēmanalītiķis</t>
  </si>
  <si>
    <t>19.4.</t>
  </si>
  <si>
    <t>III</t>
  </si>
  <si>
    <t>Piemēram, Biznesa procesu analītiķis</t>
  </si>
  <si>
    <t>*Gaiši pelēkajos laukos aprēķins notiek automātiski, izmantojot ievadītos datus</t>
  </si>
  <si>
    <t>Izmaksu pozīcija</t>
  </si>
  <si>
    <t>Nosaukums</t>
  </si>
  <si>
    <t>Nr.</t>
  </si>
  <si>
    <t>Izmaksu pamatojums</t>
  </si>
  <si>
    <t>5.1.2.</t>
  </si>
  <si>
    <t>Informācijas sistēmas izstrādes vai iegādes iepirkuma tehniskās specifikācijas izstrādes izmaksas</t>
  </si>
  <si>
    <t>Plānotās izmaksas</t>
  </si>
  <si>
    <t>5.1.1.</t>
  </si>
  <si>
    <t>Biznesa procesu un biznesa prasību specifikāciju izstrādes izmaksas</t>
  </si>
  <si>
    <t>5.1.3.</t>
  </si>
  <si>
    <t>Tehniskās infrastruktūras un ražotāja sērijveida programmatūras iegādes tehniskās specifikācijas izstrādes izmaksas</t>
  </si>
  <si>
    <t>Informācijas sistēmas programmatūras izstrādes vai iegādes izmaksas</t>
  </si>
  <si>
    <t>5.2.1.</t>
  </si>
  <si>
    <t>5.2.2.</t>
  </si>
  <si>
    <t>5.2.3.</t>
  </si>
  <si>
    <t>Sērijveida programmatūras iegādes izmaksas</t>
  </si>
  <si>
    <t>Programmatūras lietotāja un administratora lietošanas atbalsta materiālu izstrādes izmaksas</t>
  </si>
  <si>
    <t>5.3.1.</t>
  </si>
  <si>
    <t>5.3.2.</t>
  </si>
  <si>
    <t>5.3.3.</t>
  </si>
  <si>
    <t>5.3.4.</t>
  </si>
  <si>
    <t>5.3.5.</t>
  </si>
  <si>
    <t>Datu importa un migrācijas veikšanas izmaksas</t>
  </si>
  <si>
    <t>Informācijas resursu digitalizācijas izmaksas</t>
  </si>
  <si>
    <t>Administratoru un informācijas sistēmas lietotāju apmācību izmaksas</t>
  </si>
  <si>
    <t xml:space="preserve">Informācijas sistēmas pielāgošanas augstas pievienotās vērtības informācijas un komunikācijas tehnoloģiju ārpakalpojumu izmantošanai izmaksas, tai skaitā informācijas sistēmas konfigurēšanas izmaksas </t>
  </si>
  <si>
    <t>Projekta ietvaros izveidotas informācijas sistēmas uzturēšanas izmaksas no tās izstrādes brīža projektu aktivitāšu apjomā</t>
  </si>
  <si>
    <t>5.4.</t>
  </si>
  <si>
    <t>Informācijas sistēmas izstrādes vai iegādes un ieviešanas kvalitātes kontroles izmaksas</t>
  </si>
  <si>
    <t>6.2.1.1.</t>
  </si>
  <si>
    <t>Serveru tehnikas un tās uzstādīšanai nepieciešamās infrastruktūras iegādes izmaksas</t>
  </si>
  <si>
    <t>6.2.1.2.</t>
  </si>
  <si>
    <t>Datu masīvu iekārtas iegādes izmaksas</t>
  </si>
  <si>
    <t>6.2.1.3.</t>
  </si>
  <si>
    <t>6.2.1.4.</t>
  </si>
  <si>
    <t>Tehniskās infrastruktūras un ražotāja sērijveida programmatūras uzstādīšanas un konfigurēšanas izmaksas</t>
  </si>
  <si>
    <t>6.2.1.5.</t>
  </si>
  <si>
    <t>Datu pārraides tīklu iekārtu iegādes izmaksas</t>
  </si>
  <si>
    <t>6.2.1.6.</t>
  </si>
  <si>
    <t>Skaitļošanas jaudas īres pakalpojuma izmaksas projekta īstenošanas laikā</t>
  </si>
  <si>
    <t>6.2.2.</t>
  </si>
  <si>
    <t xml:space="preserve">Specifiskās tehniskās infrastruktūras un tās darbināšanai nepieciešamās ražotāja sērijveida programmatūras iegādes izmaksas </t>
  </si>
  <si>
    <t>6.2.3.</t>
  </si>
  <si>
    <t xml:space="preserve">Informācijas un komunikācijas tehnoloģiju aparatūras un iekārtu iegādes izmaksas </t>
  </si>
  <si>
    <t>10.1.1.</t>
  </si>
  <si>
    <t>Informatīvo un publicitātes pasākumu izmaksas par projekta ietvaros sasniegtajiem rezultātiem</t>
  </si>
  <si>
    <t>10.1.2.</t>
  </si>
  <si>
    <t>Apmācību, informatīvo un publicitātes pasākumu izmaksas par valsts pārvaldes pakalpojumiem un centralizētām informācijas sistēmu platformām</t>
  </si>
  <si>
    <t>10.1.3.</t>
  </si>
  <si>
    <t>Mācību programmu izstrādes un izplatīšanas izmaksas par e-pārvaldības rīku izmantošanu un drošību internetā</t>
  </si>
  <si>
    <t>10.2.</t>
  </si>
  <si>
    <t xml:space="preserve">Ar projekta darbībām tieši saistīto publicitātes pasākumu izmaksas </t>
  </si>
  <si>
    <t>11.1.1.</t>
  </si>
  <si>
    <t>Projekta apraksta sagatavošanas izmaksas</t>
  </si>
  <si>
    <t>11.1.2.</t>
  </si>
  <si>
    <t>Izmaksu un ieguvumu analīzes izstrādes izmaksas</t>
  </si>
  <si>
    <t>11.2.</t>
  </si>
  <si>
    <t>Projekta ietvaros pilnveidojamās informācijas sistēmas audita izmaksas pirms projekta  īstenošanas uzsākšanas</t>
  </si>
  <si>
    <t>13.1.</t>
  </si>
  <si>
    <t>Apmācību izmaksas par publiskās pārvaldes informācijas un komunikācijas tehnoloģiju arhitektūras ieviešanu un pārvaldību</t>
  </si>
  <si>
    <t>13.2.</t>
  </si>
  <si>
    <t>Lietotāju vajadzību analīzes izmaksas</t>
  </si>
  <si>
    <t>Piemēram, Paredzēts apmācīt 2 administratorus un 15 lietotājus, kas, izmantojot IS, nodrošina pakalpojuma sniegšanu. Apmācības plānots īstenot sekojoši - 1 dienas apmācības administratoriem, kā arī 1 dienas apmācības katrai no 3 lietotāju grupām.
Lai provizoriski noteiktu apmācību izmaksas, tika ņemtas vērā elektronisko iepirkumu sistēmas (EIS) katalogā pieejamās cenas lietotāju mācībām - 400 euro apmērā, vadoties no vidējām informācijas sistēmu lietotāju apmācības vienas dienas izmaksām, un 1 500 euro apmērā, vadoties no vidējām informācijas sistēmu administratoru apmācības vienas dienas izmaksām.</t>
  </si>
  <si>
    <t>Piemēram, Iestādes darbinieki, balstoties uz iepriekšējo projektu pieredzi (piemēram, projektu "..."), ir veikuši aptuveno darba apmēra novērtējumu - 7 600 cilvēkstundas jeb 950 cilvēkdienas.  Iestādes veiktajos iepirkumos par līdzīgiem programmēšanas darbiem pretendentu iesniegtajos piedāvājumos 1 cilvēkdienas cena 2016.gadā ir paaugstinājusies no 380 euro/dienā (gada sākumā) līdz 450 euro/dienā (gada nogalē). Ņemot vērā to, ka daudzi ERAF projekti IKT jomā tiks īstenoti vienlaicīgi, var prognozēt, ka drīzumā būs novērojama ievērojama IT industrijas noslodze un atbilstošu IT cilvēkresursu trūkums, kas var izraisīt vēl straujāku cilvēkdienas izmaksu kāpumu, līdz ar to aprēķinos tiek pieņemta cilvēkdienas cena 550 euro/dienā.</t>
  </si>
  <si>
    <t>Piemēram, Balstoties uz publiski pieejamo informāciju par pakalpojumu cenām (tīmekļvietnes saite vai atsauce uz pielikumu, kur ietverti ekrānšāviņi), kvalitātes kontroles cena ir 58 euro/stundā bez PVN. Iestādes darbinieki ir novērtējuši provizorisko darba apjomu - 450 stundas.</t>
  </si>
  <si>
    <t>DDSN (24.09%)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</si>
</sst>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Times New Roman"/>
      <family val="1"/>
      <charset val="186"/>
    </font>
    <font>
      <sz val="11"/>
      <color theme="1"/>
      <name val="Times New Roman"/>
      <family val="1"/>
      <charset val="186"/>
    </font>
    <font>
      <sz val="11"/>
      <name val="Times New Roman"/>
      <family val="1"/>
      <charset val="186"/>
    </font>
    <font>
      <i/>
      <sz val="11"/>
      <color rgb="FF0000FF"/>
      <name val="Times New Roman"/>
      <family val="1"/>
      <charset val="186"/>
    </font>
    <font>
      <sz val="10"/>
      <color theme="1"/>
      <name val="Times New Roman"/>
      <family val="1"/>
      <charset val="186"/>
    </font>
    <font>
      <sz val="9"/>
      <color indexed="81"/>
      <name val="Tahoma"/>
      <family val="2"/>
      <charset val="186"/>
    </font>
    <font>
      <b/>
      <sz val="9"/>
      <color indexed="81"/>
      <name val="Tahoma"/>
      <family val="2"/>
      <charset val="186"/>
    </font>
    <font>
      <sz val="9"/>
      <color indexed="10"/>
      <name val="Tahoma"/>
      <family val="2"/>
      <charset val="186"/>
    </font>
  </fonts>
  <fills count="4">
    <fill>
      <patternFill patternType="none"/>
    </fill>
    <fill>
      <patternFill patternType="gray125"/>
    </fill>
    <fill>
      <patternFill patternType="solid">
        <fgColor theme="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 fontId="2" fillId="0" borderId="0" xfId="0" applyNumberFormat="1" applyFont="1"/>
    <xf numFmtId="49" fontId="1" fillId="0" borderId="1" xfId="0" applyNumberFormat="1" applyFont="1" applyBorder="1" applyAlignment="1">
      <alignment horizontal="center" vertical="center"/>
    </xf>
    <xf numFmtId="4" fontId="2" fillId="0" borderId="0" xfId="0" applyNumberFormat="1" applyFont="1" applyAlignment="1">
      <alignment horizontal="center"/>
    </xf>
    <xf numFmtId="0" fontId="2" fillId="0" borderId="1" xfId="0" applyFont="1" applyBorder="1"/>
    <xf numFmtId="4" fontId="2" fillId="0" borderId="1" xfId="0" applyNumberFormat="1" applyFont="1" applyBorder="1"/>
    <xf numFmtId="0" fontId="4" fillId="0" borderId="1" xfId="0" applyFont="1" applyBorder="1"/>
    <xf numFmtId="0" fontId="4" fillId="0" borderId="1" xfId="0" applyFont="1" applyBorder="1" applyAlignment="1">
      <alignment horizontal="center"/>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xf>
    <xf numFmtId="4" fontId="2" fillId="0" borderId="1" xfId="0" applyNumberFormat="1" applyFont="1" applyBorder="1" applyAlignment="1">
      <alignment horizontal="center"/>
    </xf>
    <xf numFmtId="2" fontId="2" fillId="0" borderId="1" xfId="0" applyNumberFormat="1" applyFont="1" applyBorder="1"/>
    <xf numFmtId="2" fontId="2" fillId="0" borderId="0" xfId="0" applyNumberFormat="1" applyFont="1"/>
    <xf numFmtId="1" fontId="1" fillId="0" borderId="1" xfId="0" applyNumberFormat="1" applyFont="1" applyBorder="1" applyAlignment="1">
      <alignment horizontal="center" vertical="center"/>
    </xf>
    <xf numFmtId="1" fontId="4" fillId="0" borderId="1" xfId="0" applyNumberFormat="1" applyFont="1" applyBorder="1" applyAlignment="1">
      <alignment horizontal="center"/>
    </xf>
    <xf numFmtId="1" fontId="2" fillId="0" borderId="1" xfId="0" applyNumberFormat="1" applyFont="1" applyBorder="1"/>
    <xf numFmtId="1" fontId="2" fillId="0" borderId="0" xfId="0" applyNumberFormat="1" applyFont="1"/>
    <xf numFmtId="49" fontId="4" fillId="0" borderId="1" xfId="0" applyNumberFormat="1" applyFont="1" applyBorder="1" applyAlignment="1">
      <alignment horizontal="center"/>
    </xf>
    <xf numFmtId="49" fontId="2" fillId="0" borderId="0" xfId="0" applyNumberFormat="1" applyFont="1"/>
    <xf numFmtId="2" fontId="4" fillId="0" borderId="1" xfId="0" applyNumberFormat="1"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xf>
    <xf numFmtId="2" fontId="2" fillId="0" borderId="1" xfId="0" applyNumberFormat="1" applyFont="1" applyBorder="1" applyAlignment="1">
      <alignment horizontal="center"/>
    </xf>
    <xf numFmtId="1" fontId="2" fillId="0" borderId="1" xfId="0" applyNumberFormat="1" applyFont="1" applyBorder="1" applyAlignment="1">
      <alignment horizontal="center"/>
    </xf>
    <xf numFmtId="0" fontId="4" fillId="0" borderId="1" xfId="0" applyFont="1" applyBorder="1" applyAlignment="1">
      <alignment wrapText="1"/>
    </xf>
    <xf numFmtId="0" fontId="3" fillId="0" borderId="1" xfId="0" applyFont="1" applyBorder="1" applyAlignment="1">
      <alignment wrapText="1"/>
    </xf>
    <xf numFmtId="0" fontId="3" fillId="0" borderId="1" xfId="0" applyFont="1" applyBorder="1" applyAlignment="1">
      <alignment horizontal="center"/>
    </xf>
    <xf numFmtId="49" fontId="3" fillId="0" borderId="1" xfId="0" applyNumberFormat="1" applyFont="1" applyBorder="1" applyAlignment="1">
      <alignment horizontal="center"/>
    </xf>
    <xf numFmtId="0" fontId="2" fillId="0" borderId="1" xfId="0" applyFont="1" applyBorder="1" applyAlignment="1">
      <alignment horizontal="center" vertical="center"/>
    </xf>
    <xf numFmtId="4" fontId="3" fillId="2" borderId="1" xfId="0" applyNumberFormat="1" applyFont="1" applyFill="1" applyBorder="1" applyAlignment="1">
      <alignment horizontal="center"/>
    </xf>
    <xf numFmtId="4" fontId="3" fillId="2" borderId="1" xfId="0" applyNumberFormat="1" applyFont="1" applyFill="1" applyBorder="1"/>
    <xf numFmtId="4" fontId="2" fillId="2" borderId="1" xfId="0" applyNumberFormat="1" applyFont="1" applyFill="1" applyBorder="1"/>
    <xf numFmtId="4" fontId="1" fillId="3" borderId="1" xfId="0" applyNumberFormat="1" applyFont="1" applyFill="1" applyBorder="1" applyAlignment="1">
      <alignment horizontal="center"/>
    </xf>
    <xf numFmtId="0" fontId="2" fillId="0" borderId="0" xfId="0" applyFont="1" applyAlignment="1">
      <alignment wrapText="1"/>
    </xf>
    <xf numFmtId="0" fontId="2" fillId="0" borderId="1" xfId="0" applyFont="1" applyBorder="1" applyAlignment="1">
      <alignment wrapText="1"/>
    </xf>
    <xf numFmtId="0" fontId="5" fillId="0" borderId="0" xfId="0" applyFont="1"/>
    <xf numFmtId="0" fontId="2" fillId="0" borderId="0" xfId="0" applyFont="1" applyAlignment="1">
      <alignment horizontal="center" vertical="center"/>
    </xf>
    <xf numFmtId="4" fontId="1" fillId="0" borderId="3"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Alignment="1">
      <alignment wrapText="1"/>
    </xf>
    <xf numFmtId="0" fontId="2" fillId="0" borderId="0" xfId="0" applyFont="1" applyAlignment="1">
      <alignment vertical="center" wrapText="1"/>
    </xf>
    <xf numFmtId="4" fontId="2"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0" xfId="0" applyNumberFormat="1" applyFont="1" applyAlignment="1">
      <alignment horizontal="center" vertical="center" wrapText="1"/>
    </xf>
    <xf numFmtId="0" fontId="2" fillId="0" borderId="1" xfId="0" applyFont="1" applyBorder="1" applyAlignment="1">
      <alignment horizontal="left" vertical="center" wrapText="1"/>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4" fontId="1" fillId="0" borderId="2" xfId="0" applyNumberFormat="1" applyFont="1" applyBorder="1" applyAlignment="1">
      <alignment horizontal="center" vertical="center"/>
    </xf>
    <xf numFmtId="4" fontId="1"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
  <sheetViews>
    <sheetView tabSelected="1" workbookViewId="0">
      <selection activeCell="E18" sqref="E18"/>
    </sheetView>
  </sheetViews>
  <sheetFormatPr defaultRowHeight="15" x14ac:dyDescent="0.25"/>
  <cols>
    <col min="1" max="1" width="27.28515625" style="1" customWidth="1"/>
    <col min="2" max="2" width="9" style="2" customWidth="1"/>
    <col min="3" max="3" width="11.7109375" style="22" customWidth="1"/>
    <col min="4" max="5" width="11.7109375" style="1" customWidth="1"/>
    <col min="6" max="6" width="12.42578125" style="5" customWidth="1"/>
    <col min="7" max="7" width="9.85546875" style="7" customWidth="1"/>
    <col min="8" max="8" width="9.140625" style="16"/>
    <col min="9" max="11" width="9.140625" style="20"/>
    <col min="12" max="14" width="10.7109375" style="5" customWidth="1"/>
    <col min="15" max="15" width="14.5703125" style="5" customWidth="1"/>
    <col min="16" max="16384" width="9.140625" style="1"/>
  </cols>
  <sheetData>
    <row r="1" spans="1:15" x14ac:dyDescent="0.25">
      <c r="A1" s="56" t="s">
        <v>1</v>
      </c>
      <c r="B1" s="54" t="s">
        <v>18</v>
      </c>
      <c r="C1" s="62" t="s">
        <v>7</v>
      </c>
      <c r="D1" s="63" t="s">
        <v>8</v>
      </c>
      <c r="E1" s="63" t="s">
        <v>9</v>
      </c>
      <c r="F1" s="57" t="s">
        <v>2</v>
      </c>
      <c r="G1" s="57"/>
      <c r="H1" s="58" t="s">
        <v>3</v>
      </c>
      <c r="I1" s="59" t="s">
        <v>4</v>
      </c>
      <c r="J1" s="59"/>
      <c r="K1" s="59"/>
      <c r="L1" s="60" t="s">
        <v>5</v>
      </c>
      <c r="M1" s="60"/>
      <c r="N1" s="60"/>
      <c r="O1" s="61" t="s">
        <v>6</v>
      </c>
    </row>
    <row r="2" spans="1:15" ht="28.5" x14ac:dyDescent="0.25">
      <c r="A2" s="56"/>
      <c r="B2" s="55"/>
      <c r="C2" s="62"/>
      <c r="D2" s="63"/>
      <c r="E2" s="63"/>
      <c r="F2" s="12" t="s">
        <v>0</v>
      </c>
      <c r="G2" s="12" t="s">
        <v>89</v>
      </c>
      <c r="H2" s="58"/>
      <c r="I2" s="17">
        <v>2018</v>
      </c>
      <c r="J2" s="17">
        <v>2019</v>
      </c>
      <c r="K2" s="17">
        <v>2020</v>
      </c>
      <c r="L2" s="6">
        <v>2018</v>
      </c>
      <c r="M2" s="6">
        <v>2019</v>
      </c>
      <c r="N2" s="6">
        <v>2020</v>
      </c>
      <c r="O2" s="61"/>
    </row>
    <row r="3" spans="1:15" x14ac:dyDescent="0.25">
      <c r="A3" s="51" t="s">
        <v>10</v>
      </c>
      <c r="B3" s="52"/>
      <c r="C3" s="52"/>
      <c r="D3" s="52"/>
      <c r="E3" s="52"/>
      <c r="F3" s="52"/>
      <c r="G3" s="52"/>
      <c r="H3" s="52"/>
      <c r="I3" s="52"/>
      <c r="J3" s="52"/>
      <c r="K3" s="53"/>
      <c r="L3" s="36">
        <f>SUM(L4:L6)</f>
        <v>5180.01296</v>
      </c>
      <c r="M3" s="36">
        <f t="shared" ref="M3:O3" si="0">SUM(M4:M6)</f>
        <v>31080.077760000004</v>
      </c>
      <c r="N3" s="36">
        <f t="shared" si="0"/>
        <v>12950.0324</v>
      </c>
      <c r="O3" s="36">
        <f t="shared" si="0"/>
        <v>49210.123120000011</v>
      </c>
    </row>
    <row r="4" spans="1:15" x14ac:dyDescent="0.25">
      <c r="A4" s="10" t="s">
        <v>12</v>
      </c>
      <c r="B4" s="11">
        <v>1</v>
      </c>
      <c r="C4" s="21" t="s">
        <v>13</v>
      </c>
      <c r="D4" s="11" t="s">
        <v>14</v>
      </c>
      <c r="E4" s="11">
        <v>14</v>
      </c>
      <c r="F4" s="13">
        <v>2264</v>
      </c>
      <c r="G4" s="33">
        <f>F4*0.2409</f>
        <v>545.39760000000001</v>
      </c>
      <c r="H4" s="13">
        <v>0.8</v>
      </c>
      <c r="I4" s="18">
        <v>2</v>
      </c>
      <c r="J4" s="18">
        <v>12</v>
      </c>
      <c r="K4" s="18">
        <v>5</v>
      </c>
      <c r="L4" s="34">
        <f>$B4*($F4+$G4)*$H4*I4</f>
        <v>4495.0361600000006</v>
      </c>
      <c r="M4" s="34">
        <f t="shared" ref="M4:N6" si="1">$B4*($F4+$G4)*$H4*J4</f>
        <v>26970.216960000005</v>
      </c>
      <c r="N4" s="34">
        <f t="shared" si="1"/>
        <v>11237.590400000001</v>
      </c>
      <c r="O4" s="35">
        <f>SUM(L4:N4)</f>
        <v>42702.843520000009</v>
      </c>
    </row>
    <row r="5" spans="1:15" x14ac:dyDescent="0.25">
      <c r="A5" s="10" t="s">
        <v>15</v>
      </c>
      <c r="B5" s="11">
        <v>1</v>
      </c>
      <c r="C5" s="21" t="s">
        <v>16</v>
      </c>
      <c r="D5" s="21" t="s">
        <v>17</v>
      </c>
      <c r="E5" s="21">
        <v>8</v>
      </c>
      <c r="F5" s="23">
        <v>920</v>
      </c>
      <c r="G5" s="33">
        <f t="shared" ref="G5:G6" si="2">F5*0.2409</f>
        <v>221.62800000000001</v>
      </c>
      <c r="H5" s="23">
        <v>0.3</v>
      </c>
      <c r="I5" s="18">
        <v>2</v>
      </c>
      <c r="J5" s="18">
        <v>12</v>
      </c>
      <c r="K5" s="18">
        <v>5</v>
      </c>
      <c r="L5" s="34">
        <f t="shared" ref="L5:L6" si="3">$B5*($F5+$G5)*$H5*I5</f>
        <v>684.97679999999991</v>
      </c>
      <c r="M5" s="34">
        <f t="shared" si="1"/>
        <v>4109.8607999999995</v>
      </c>
      <c r="N5" s="34">
        <f t="shared" si="1"/>
        <v>1712.4419999999998</v>
      </c>
      <c r="O5" s="35">
        <f t="shared" ref="O5:O10" si="4">SUM(L5:N5)</f>
        <v>6507.2795999999989</v>
      </c>
    </row>
    <row r="6" spans="1:15" x14ac:dyDescent="0.25">
      <c r="A6" s="8"/>
      <c r="B6" s="25"/>
      <c r="C6" s="24"/>
      <c r="D6" s="25"/>
      <c r="E6" s="25"/>
      <c r="F6" s="14"/>
      <c r="G6" s="33">
        <f t="shared" si="2"/>
        <v>0</v>
      </c>
      <c r="H6" s="26"/>
      <c r="I6" s="27"/>
      <c r="J6" s="27"/>
      <c r="K6" s="27"/>
      <c r="L6" s="35">
        <f t="shared" si="3"/>
        <v>0</v>
      </c>
      <c r="M6" s="35">
        <f t="shared" si="1"/>
        <v>0</v>
      </c>
      <c r="N6" s="35">
        <f t="shared" si="1"/>
        <v>0</v>
      </c>
      <c r="O6" s="35">
        <f t="shared" si="4"/>
        <v>0</v>
      </c>
    </row>
    <row r="7" spans="1:15" x14ac:dyDescent="0.25">
      <c r="A7" s="51" t="s">
        <v>11</v>
      </c>
      <c r="B7" s="52"/>
      <c r="C7" s="52"/>
      <c r="D7" s="52"/>
      <c r="E7" s="52"/>
      <c r="F7" s="52"/>
      <c r="G7" s="52"/>
      <c r="H7" s="52"/>
      <c r="I7" s="52"/>
      <c r="J7" s="52"/>
      <c r="K7" s="53"/>
      <c r="L7" s="36">
        <f t="shared" ref="L7" si="5">SUM(L8:L10)</f>
        <v>0</v>
      </c>
      <c r="M7" s="36">
        <f t="shared" ref="M7" si="6">SUM(M8:M10)</f>
        <v>85488.082799999989</v>
      </c>
      <c r="N7" s="36">
        <f t="shared" ref="N7" si="7">SUM(N8:N10)</f>
        <v>17097.616559999999</v>
      </c>
      <c r="O7" s="36">
        <f t="shared" ref="O7" si="8">SUM(O8:O10)</f>
        <v>102585.69936</v>
      </c>
    </row>
    <row r="8" spans="1:15" x14ac:dyDescent="0.25">
      <c r="A8" s="10" t="s">
        <v>19</v>
      </c>
      <c r="B8" s="11">
        <v>3</v>
      </c>
      <c r="C8" s="21" t="s">
        <v>20</v>
      </c>
      <c r="D8" s="11" t="s">
        <v>21</v>
      </c>
      <c r="E8" s="11">
        <v>10</v>
      </c>
      <c r="F8" s="13">
        <v>1287</v>
      </c>
      <c r="G8" s="33">
        <f>F8*0.2409</f>
        <v>310.03829999999999</v>
      </c>
      <c r="H8" s="23">
        <v>1</v>
      </c>
      <c r="I8" s="18">
        <v>0</v>
      </c>
      <c r="J8" s="18">
        <v>10</v>
      </c>
      <c r="K8" s="18">
        <v>2</v>
      </c>
      <c r="L8" s="35">
        <f>$B8*($F8+$G8)*$H8*I8</f>
        <v>0</v>
      </c>
      <c r="M8" s="35">
        <f t="shared" ref="M8:N10" si="9">$B8*($F8+$G8)*$H8*J8</f>
        <v>47911.148999999998</v>
      </c>
      <c r="N8" s="35">
        <f t="shared" si="9"/>
        <v>9582.2297999999992</v>
      </c>
      <c r="O8" s="35">
        <f t="shared" si="4"/>
        <v>57493.378799999999</v>
      </c>
    </row>
    <row r="9" spans="1:15" ht="30" x14ac:dyDescent="0.25">
      <c r="A9" s="28" t="s">
        <v>22</v>
      </c>
      <c r="B9" s="11">
        <v>2</v>
      </c>
      <c r="C9" s="21" t="s">
        <v>20</v>
      </c>
      <c r="D9" s="11" t="s">
        <v>14</v>
      </c>
      <c r="E9" s="11">
        <v>12</v>
      </c>
      <c r="F9" s="13">
        <v>1442</v>
      </c>
      <c r="G9" s="33">
        <f t="shared" ref="G9:G11" si="10">F9*0.2409</f>
        <v>347.37779999999998</v>
      </c>
      <c r="H9" s="23">
        <v>0.8</v>
      </c>
      <c r="I9" s="18">
        <v>0</v>
      </c>
      <c r="J9" s="18">
        <v>10</v>
      </c>
      <c r="K9" s="18">
        <v>2</v>
      </c>
      <c r="L9" s="35">
        <f t="shared" ref="L9:L10" si="11">$B9*($F9+$G9)*$H9*I9</f>
        <v>0</v>
      </c>
      <c r="M9" s="35">
        <f t="shared" si="9"/>
        <v>28630.0448</v>
      </c>
      <c r="N9" s="35">
        <f t="shared" si="9"/>
        <v>5726.0089600000001</v>
      </c>
      <c r="O9" s="35">
        <f t="shared" si="4"/>
        <v>34356.053760000003</v>
      </c>
    </row>
    <row r="10" spans="1:15" ht="30" x14ac:dyDescent="0.25">
      <c r="A10" s="28" t="s">
        <v>22</v>
      </c>
      <c r="B10" s="11">
        <v>1</v>
      </c>
      <c r="C10" s="21" t="s">
        <v>20</v>
      </c>
      <c r="D10" s="11" t="s">
        <v>14</v>
      </c>
      <c r="E10" s="11">
        <v>12</v>
      </c>
      <c r="F10" s="13">
        <v>1442</v>
      </c>
      <c r="G10" s="33">
        <f t="shared" si="10"/>
        <v>347.37779999999998</v>
      </c>
      <c r="H10" s="23">
        <v>0.5</v>
      </c>
      <c r="I10" s="18">
        <v>0</v>
      </c>
      <c r="J10" s="18">
        <v>10</v>
      </c>
      <c r="K10" s="18">
        <v>2</v>
      </c>
      <c r="L10" s="35">
        <f t="shared" si="11"/>
        <v>0</v>
      </c>
      <c r="M10" s="35">
        <f t="shared" si="9"/>
        <v>8946.8889999999992</v>
      </c>
      <c r="N10" s="35">
        <f t="shared" si="9"/>
        <v>1789.3778</v>
      </c>
      <c r="O10" s="35">
        <f t="shared" si="4"/>
        <v>10736.266799999999</v>
      </c>
    </row>
    <row r="11" spans="1:15" x14ac:dyDescent="0.25">
      <c r="A11" s="29"/>
      <c r="B11" s="30"/>
      <c r="C11" s="31"/>
      <c r="D11" s="8"/>
      <c r="E11" s="8"/>
      <c r="F11" s="9"/>
      <c r="G11" s="33">
        <f t="shared" si="10"/>
        <v>0</v>
      </c>
      <c r="H11" s="15"/>
      <c r="I11" s="19"/>
      <c r="J11" s="19"/>
      <c r="K11" s="19"/>
      <c r="L11" s="35">
        <f t="shared" ref="L11" si="12">$B11*($F11+$G11)*$H11*I11</f>
        <v>0</v>
      </c>
      <c r="M11" s="35">
        <f t="shared" ref="M11" si="13">$B11*($F11+$G11)*$H11*J11</f>
        <v>0</v>
      </c>
      <c r="N11" s="35">
        <f t="shared" ref="N11" si="14">$B11*($F11+$G11)*$H11*K11</f>
        <v>0</v>
      </c>
      <c r="O11" s="35">
        <f t="shared" ref="O11" si="15">SUM(L11:N11)</f>
        <v>0</v>
      </c>
    </row>
    <row r="14" spans="1:15" x14ac:dyDescent="0.25">
      <c r="A14" s="39" t="s">
        <v>23</v>
      </c>
    </row>
  </sheetData>
  <mergeCells count="12">
    <mergeCell ref="L1:N1"/>
    <mergeCell ref="O1:O2"/>
    <mergeCell ref="C1:C2"/>
    <mergeCell ref="E1:E2"/>
    <mergeCell ref="D1:D2"/>
    <mergeCell ref="A3:K3"/>
    <mergeCell ref="A7:K7"/>
    <mergeCell ref="B1:B2"/>
    <mergeCell ref="A1:A2"/>
    <mergeCell ref="F1:G1"/>
    <mergeCell ref="H1:H2"/>
    <mergeCell ref="I1:K1"/>
  </mergeCells>
  <pageMargins left="0.7" right="0.7" top="0.75" bottom="0.75" header="0.3" footer="0.3"/>
  <pageSetup paperSize="9" orientation="portrait" horizontalDpi="4294967294" verticalDpi="4294967294" r:id="rId1"/>
  <ignoredErrors>
    <ignoredError sqref="C5" numberStoredAsText="1"/>
    <ignoredError sqref="N7:O7 L7:M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workbookViewId="0">
      <selection activeCell="H6" sqref="H6"/>
    </sheetView>
  </sheetViews>
  <sheetFormatPr defaultRowHeight="15" x14ac:dyDescent="0.25"/>
  <cols>
    <col min="1" max="1" width="8.140625" style="40" customWidth="1"/>
    <col min="2" max="2" width="44.5703125" style="46" customWidth="1"/>
    <col min="3" max="3" width="19.140625" style="49" customWidth="1"/>
    <col min="4" max="4" width="76.5703125" style="45" customWidth="1"/>
    <col min="5" max="16384" width="9.140625" style="1"/>
  </cols>
  <sheetData>
    <row r="1" spans="1:4" x14ac:dyDescent="0.25">
      <c r="A1" s="64" t="s">
        <v>24</v>
      </c>
      <c r="B1" s="64"/>
      <c r="C1" s="65" t="s">
        <v>30</v>
      </c>
      <c r="D1" s="63" t="s">
        <v>27</v>
      </c>
    </row>
    <row r="2" spans="1:4" x14ac:dyDescent="0.25">
      <c r="A2" s="3" t="s">
        <v>26</v>
      </c>
      <c r="B2" s="4" t="s">
        <v>25</v>
      </c>
      <c r="C2" s="66"/>
      <c r="D2" s="63"/>
    </row>
    <row r="3" spans="1:4" ht="30" x14ac:dyDescent="0.25">
      <c r="A3" s="32" t="s">
        <v>31</v>
      </c>
      <c r="B3" s="50" t="s">
        <v>32</v>
      </c>
      <c r="C3" s="41"/>
      <c r="D3" s="4"/>
    </row>
    <row r="4" spans="1:4" ht="45.75" customHeight="1" x14ac:dyDescent="0.25">
      <c r="A4" s="32" t="s">
        <v>28</v>
      </c>
      <c r="B4" s="44" t="s">
        <v>29</v>
      </c>
      <c r="C4" s="47"/>
      <c r="D4" s="38"/>
    </row>
    <row r="5" spans="1:4" ht="45.75" customHeight="1" x14ac:dyDescent="0.25">
      <c r="A5" s="32" t="s">
        <v>33</v>
      </c>
      <c r="B5" s="44" t="s">
        <v>34</v>
      </c>
      <c r="C5" s="47"/>
      <c r="D5" s="38"/>
    </row>
    <row r="6" spans="1:4" ht="149.25" customHeight="1" x14ac:dyDescent="0.25">
      <c r="A6" s="32" t="s">
        <v>36</v>
      </c>
      <c r="B6" s="44" t="s">
        <v>35</v>
      </c>
      <c r="C6" s="48">
        <f>950*550</f>
        <v>522500</v>
      </c>
      <c r="D6" s="28" t="s">
        <v>87</v>
      </c>
    </row>
    <row r="7" spans="1:4" s="37" customFormat="1" ht="18" customHeight="1" x14ac:dyDescent="0.25">
      <c r="A7" s="42" t="s">
        <v>37</v>
      </c>
      <c r="B7" s="44" t="s">
        <v>39</v>
      </c>
      <c r="C7" s="47"/>
      <c r="D7" s="38"/>
    </row>
    <row r="8" spans="1:4" ht="30" customHeight="1" x14ac:dyDescent="0.25">
      <c r="A8" s="32" t="s">
        <v>38</v>
      </c>
      <c r="B8" s="44" t="s">
        <v>40</v>
      </c>
      <c r="C8" s="47"/>
      <c r="D8" s="38"/>
    </row>
    <row r="9" spans="1:4" x14ac:dyDescent="0.25">
      <c r="A9" s="32" t="s">
        <v>41</v>
      </c>
      <c r="B9" s="44" t="s">
        <v>46</v>
      </c>
      <c r="C9" s="47"/>
      <c r="D9" s="38"/>
    </row>
    <row r="10" spans="1:4" x14ac:dyDescent="0.25">
      <c r="A10" s="32" t="s">
        <v>42</v>
      </c>
      <c r="B10" s="43" t="s">
        <v>47</v>
      </c>
      <c r="C10" s="47"/>
      <c r="D10" s="38"/>
    </row>
    <row r="11" spans="1:4" ht="135" customHeight="1" x14ac:dyDescent="0.25">
      <c r="A11" s="32" t="s">
        <v>43</v>
      </c>
      <c r="B11" s="43" t="s">
        <v>48</v>
      </c>
      <c r="C11" s="48">
        <f>1500+3*400</f>
        <v>2700</v>
      </c>
      <c r="D11" s="28" t="s">
        <v>86</v>
      </c>
    </row>
    <row r="12" spans="1:4" ht="75" x14ac:dyDescent="0.25">
      <c r="A12" s="32" t="s">
        <v>44</v>
      </c>
      <c r="B12" s="43" t="s">
        <v>49</v>
      </c>
      <c r="C12" s="47"/>
      <c r="D12" s="38"/>
    </row>
    <row r="13" spans="1:4" ht="45" x14ac:dyDescent="0.25">
      <c r="A13" s="32" t="s">
        <v>45</v>
      </c>
      <c r="B13" s="43" t="s">
        <v>50</v>
      </c>
      <c r="C13" s="47"/>
      <c r="D13" s="38"/>
    </row>
    <row r="14" spans="1:4" ht="60" x14ac:dyDescent="0.25">
      <c r="A14" s="32" t="s">
        <v>51</v>
      </c>
      <c r="B14" s="44" t="s">
        <v>52</v>
      </c>
      <c r="C14" s="48">
        <f>58*1.21*450</f>
        <v>31580.999999999996</v>
      </c>
      <c r="D14" s="28" t="s">
        <v>88</v>
      </c>
    </row>
    <row r="15" spans="1:4" ht="30" x14ac:dyDescent="0.25">
      <c r="A15" s="32" t="s">
        <v>53</v>
      </c>
      <c r="B15" s="44" t="s">
        <v>54</v>
      </c>
      <c r="C15" s="47"/>
      <c r="D15" s="38"/>
    </row>
    <row r="16" spans="1:4" x14ac:dyDescent="0.25">
      <c r="A16" s="32" t="s">
        <v>55</v>
      </c>
      <c r="B16" s="44" t="s">
        <v>56</v>
      </c>
      <c r="C16" s="47"/>
      <c r="D16" s="38"/>
    </row>
    <row r="17" spans="1:4" x14ac:dyDescent="0.25">
      <c r="A17" s="32" t="s">
        <v>57</v>
      </c>
      <c r="B17" s="44" t="s">
        <v>39</v>
      </c>
      <c r="C17" s="47"/>
      <c r="D17" s="38"/>
    </row>
    <row r="18" spans="1:4" ht="45" x14ac:dyDescent="0.25">
      <c r="A18" s="32" t="s">
        <v>58</v>
      </c>
      <c r="B18" s="44" t="s">
        <v>59</v>
      </c>
      <c r="C18" s="47"/>
      <c r="D18" s="38"/>
    </row>
    <row r="19" spans="1:4" x14ac:dyDescent="0.25">
      <c r="A19" s="32" t="s">
        <v>60</v>
      </c>
      <c r="B19" s="44" t="s">
        <v>61</v>
      </c>
      <c r="C19" s="47"/>
      <c r="D19" s="38"/>
    </row>
    <row r="20" spans="1:4" ht="30" x14ac:dyDescent="0.25">
      <c r="A20" s="32" t="s">
        <v>62</v>
      </c>
      <c r="B20" s="44" t="s">
        <v>63</v>
      </c>
      <c r="C20" s="47"/>
      <c r="D20" s="38"/>
    </row>
    <row r="21" spans="1:4" ht="45" x14ac:dyDescent="0.25">
      <c r="A21" s="32" t="s">
        <v>64</v>
      </c>
      <c r="B21" s="44" t="s">
        <v>65</v>
      </c>
      <c r="C21" s="47"/>
      <c r="D21" s="38"/>
    </row>
    <row r="22" spans="1:4" ht="30" x14ac:dyDescent="0.25">
      <c r="A22" s="32" t="s">
        <v>66</v>
      </c>
      <c r="B22" s="44" t="s">
        <v>67</v>
      </c>
      <c r="C22" s="47"/>
      <c r="D22" s="38"/>
    </row>
    <row r="23" spans="1:4" ht="30" x14ac:dyDescent="0.25">
      <c r="A23" s="32" t="s">
        <v>68</v>
      </c>
      <c r="B23" s="44" t="s">
        <v>69</v>
      </c>
      <c r="C23" s="47"/>
      <c r="D23" s="38"/>
    </row>
    <row r="24" spans="1:4" ht="45" x14ac:dyDescent="0.25">
      <c r="A24" s="32" t="s">
        <v>70</v>
      </c>
      <c r="B24" s="44" t="s">
        <v>71</v>
      </c>
      <c r="C24" s="47"/>
      <c r="D24" s="38"/>
    </row>
    <row r="25" spans="1:4" ht="45" x14ac:dyDescent="0.25">
      <c r="A25" s="32" t="s">
        <v>72</v>
      </c>
      <c r="B25" s="44" t="s">
        <v>73</v>
      </c>
      <c r="C25" s="47"/>
      <c r="D25" s="38"/>
    </row>
    <row r="26" spans="1:4" ht="30" x14ac:dyDescent="0.25">
      <c r="A26" s="32" t="s">
        <v>74</v>
      </c>
      <c r="B26" s="44" t="s">
        <v>75</v>
      </c>
      <c r="C26" s="47"/>
      <c r="D26" s="38"/>
    </row>
    <row r="27" spans="1:4" x14ac:dyDescent="0.25">
      <c r="A27" s="32" t="s">
        <v>76</v>
      </c>
      <c r="B27" s="44" t="s">
        <v>77</v>
      </c>
      <c r="C27" s="47"/>
      <c r="D27" s="38"/>
    </row>
    <row r="28" spans="1:4" x14ac:dyDescent="0.25">
      <c r="A28" s="32" t="s">
        <v>78</v>
      </c>
      <c r="B28" s="44" t="s">
        <v>79</v>
      </c>
      <c r="C28" s="47"/>
      <c r="D28" s="38"/>
    </row>
    <row r="29" spans="1:4" ht="45" x14ac:dyDescent="0.25">
      <c r="A29" s="32" t="s">
        <v>80</v>
      </c>
      <c r="B29" s="44" t="s">
        <v>81</v>
      </c>
      <c r="C29" s="47"/>
      <c r="D29" s="38"/>
    </row>
    <row r="30" spans="1:4" ht="45" x14ac:dyDescent="0.25">
      <c r="A30" s="32" t="s">
        <v>82</v>
      </c>
      <c r="B30" s="44" t="s">
        <v>83</v>
      </c>
      <c r="C30" s="47"/>
      <c r="D30" s="38"/>
    </row>
    <row r="31" spans="1:4" x14ac:dyDescent="0.25">
      <c r="A31" s="32" t="s">
        <v>84</v>
      </c>
      <c r="B31" s="44" t="s">
        <v>85</v>
      </c>
      <c r="C31" s="47"/>
      <c r="D31" s="38"/>
    </row>
  </sheetData>
  <mergeCells count="3">
    <mergeCell ref="A1:B1"/>
    <mergeCell ref="D1:D2"/>
    <mergeCell ref="C1:C2"/>
  </mergeCells>
  <pageMargins left="0.7" right="0.7" top="0.75" bottom="0.75" header="0.3" footer="0.3"/>
  <pageSetup paperSize="9" orientation="portrait"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Personāla atlīdzība</vt:lpstr>
      <vt:lpstr>Citas izmaksas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Madara Zamarina</dc:creator>
  <cp:lastModifiedBy>Madara Zamarina</cp:lastModifiedBy>
  <dcterms:created xsi:type="dcterms:W3CDTF">2018-06-27T10:14:36Z</dcterms:created>
  <dcterms:modified xsi:type="dcterms:W3CDTF">2018-07-19T12:16:10Z</dcterms:modified>
</cp:coreProperties>
</file>